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lwldfs\fs\080\0302_GL\09_Sonderthemen\KiBiz Reform\"/>
    </mc:Choice>
  </mc:AlternateContent>
  <xr:revisionPtr revIDLastSave="0" documentId="13_ncr:1_{54CFB14B-299C-41D2-AEC0-0CC2519253DE}" xr6:coauthVersionLast="47" xr6:coauthVersionMax="47" xr10:uidLastSave="{00000000-0000-0000-0000-000000000000}"/>
  <bookViews>
    <workbookView xWindow="-108" yWindow="-108" windowWidth="23256" windowHeight="12456" tabRatio="485" xr2:uid="{00000000-000D-0000-FFFF-FFFF00000000}"/>
  </bookViews>
  <sheets>
    <sheet name="Personalstundenrechner" sheetId="2" r:id="rId1"/>
  </sheets>
  <definedNames>
    <definedName name="_xlnm.Print_Area" localSheetId="0">Personalstundenrechner!$A$1:$S$34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3" i="2" l="1"/>
  <c r="R21" i="2"/>
  <c r="R18" i="2"/>
  <c r="R16" i="2"/>
  <c r="R13" i="2"/>
  <c r="R11" i="2"/>
  <c r="F23" i="2"/>
  <c r="F21" i="2"/>
  <c r="E23" i="2"/>
  <c r="G23" i="2"/>
  <c r="G21" i="2"/>
  <c r="G18" i="2"/>
  <c r="G16" i="2"/>
  <c r="G13" i="2"/>
  <c r="G11" i="2"/>
  <c r="H23" i="2"/>
  <c r="H21" i="2"/>
  <c r="H18" i="2"/>
  <c r="H16" i="2"/>
  <c r="H13" i="2"/>
  <c r="H11" i="2"/>
  <c r="L21" i="2"/>
  <c r="K21" i="2"/>
  <c r="E21" i="2" s="1"/>
  <c r="K18" i="2"/>
  <c r="E18" i="2" s="1"/>
  <c r="K16" i="2"/>
  <c r="E16" i="2" s="1"/>
  <c r="K13" i="2"/>
  <c r="E13" i="2" s="1"/>
  <c r="K11" i="2"/>
  <c r="E11" i="2" s="1"/>
  <c r="R24" i="2"/>
  <c r="R22" i="2"/>
  <c r="R20" i="2"/>
  <c r="R19" i="2"/>
  <c r="R17" i="2"/>
  <c r="R15" i="2"/>
  <c r="R14" i="2"/>
  <c r="R12" i="2"/>
  <c r="R10" i="2"/>
  <c r="G24" i="2"/>
  <c r="G22" i="2"/>
  <c r="G20" i="2"/>
  <c r="G19" i="2"/>
  <c r="G17" i="2"/>
  <c r="G15" i="2"/>
  <c r="G14" i="2"/>
  <c r="G12" i="2"/>
  <c r="G10" i="2"/>
  <c r="H24" i="2"/>
  <c r="H22" i="2"/>
  <c r="H20" i="2"/>
  <c r="H19" i="2"/>
  <c r="H17" i="2"/>
  <c r="H15" i="2"/>
  <c r="H14" i="2"/>
  <c r="H12" i="2"/>
  <c r="H10" i="2"/>
  <c r="K19" i="2"/>
  <c r="E19" i="2" s="1"/>
  <c r="K17" i="2"/>
  <c r="E17" i="2" s="1"/>
  <c r="K15" i="2"/>
  <c r="E15" i="2" s="1"/>
  <c r="K14" i="2"/>
  <c r="E14" i="2" s="1"/>
  <c r="K12" i="2"/>
  <c r="E12" i="2" s="1"/>
  <c r="K10" i="2"/>
  <c r="E10" i="2" s="1"/>
  <c r="H25" i="2" l="1"/>
  <c r="G29" i="2" s="1"/>
  <c r="G25" i="2"/>
  <c r="E29" i="2" s="1"/>
  <c r="K20" i="2" l="1"/>
  <c r="E20" i="2" s="1"/>
  <c r="L20" i="2"/>
  <c r="F20" i="2" s="1"/>
  <c r="K22" i="2"/>
  <c r="E22" i="2" s="1"/>
  <c r="L22" i="2"/>
  <c r="F22" i="2" s="1"/>
  <c r="K24" i="2"/>
  <c r="E24" i="2" s="1"/>
  <c r="L24" i="2"/>
  <c r="F24" i="2" s="1"/>
  <c r="F25" i="2" l="1"/>
  <c r="E25" i="2"/>
  <c r="F30" i="2"/>
  <c r="H30" i="2" s="1"/>
  <c r="E31" i="2" l="1"/>
  <c r="D25" i="2"/>
  <c r="D29" i="2" l="1"/>
  <c r="D31" i="2" s="1"/>
  <c r="G31" i="2"/>
  <c r="R25" i="2"/>
  <c r="C29" i="2" l="1"/>
  <c r="F29" i="2" s="1"/>
  <c r="H29" i="2" s="1"/>
  <c r="F31" i="2" l="1"/>
  <c r="C31" i="2"/>
  <c r="H31" i="2" l="1"/>
</calcChain>
</file>

<file path=xl/sharedStrings.xml><?xml version="1.0" encoding="utf-8"?>
<sst xmlns="http://schemas.openxmlformats.org/spreadsheetml/2006/main" count="56" uniqueCount="46">
  <si>
    <t>Differenz</t>
  </si>
  <si>
    <t>Summe</t>
  </si>
  <si>
    <t xml:space="preserve">% Anteile </t>
  </si>
  <si>
    <t>Personalstunden</t>
  </si>
  <si>
    <t xml:space="preserve">Gruppenformen
</t>
  </si>
  <si>
    <t>Betreuungs-
zeiten</t>
  </si>
  <si>
    <t>Personal SOLL</t>
  </si>
  <si>
    <t>KiBiz-Personalstundenrechner</t>
  </si>
  <si>
    <t>Gesamtpersonalkraftstunden</t>
  </si>
  <si>
    <t>Personelle Mindestaustattung</t>
  </si>
  <si>
    <t>Personal IST</t>
  </si>
  <si>
    <t>Name der Einrichtung:</t>
  </si>
  <si>
    <t>Summe der 
% Anteile</t>
  </si>
  <si>
    <t>LJA-Aktenzeichen:</t>
  </si>
  <si>
    <t>PLZ &amp; Ort:</t>
  </si>
  <si>
    <t>Straße &amp; Hausnummer:</t>
  </si>
  <si>
    <t>Leitungs-
stunden</t>
  </si>
  <si>
    <t xml:space="preserve">Summe </t>
  </si>
  <si>
    <t>Anzahl
Kinder</t>
  </si>
  <si>
    <t>Gruppenstärke
nach KiBiz</t>
  </si>
  <si>
    <t>Fachkraft-stunden
Budget</t>
  </si>
  <si>
    <t>Sonstige Personalkraft-
stunden
Budget</t>
  </si>
  <si>
    <t>Fachkraft-
stunden</t>
  </si>
  <si>
    <t>Ergänzungs-
kraftstunden</t>
  </si>
  <si>
    <t>Sonstige 
Personal-
kraftstunden</t>
  </si>
  <si>
    <t>Gesamtsumme</t>
  </si>
  <si>
    <t>Gruppenform
% Wert/Kind</t>
  </si>
  <si>
    <t xml:space="preserve"> Berechnung der
Gruppenstärke*</t>
  </si>
  <si>
    <t>Ergänzungskraft-stunden
Budget</t>
  </si>
  <si>
    <t>Leitungs-
stunden
Budget</t>
  </si>
  <si>
    <r>
      <t xml:space="preserve">Gruppenform  </t>
    </r>
    <r>
      <rPr>
        <b/>
        <sz val="16"/>
        <color indexed="8"/>
        <rFont val="Segoe UI"/>
        <family val="2"/>
      </rPr>
      <t>I</t>
    </r>
  </si>
  <si>
    <r>
      <t xml:space="preserve">Gruppenform </t>
    </r>
    <r>
      <rPr>
        <b/>
        <sz val="16"/>
        <color indexed="8"/>
        <rFont val="Segoe UI"/>
        <family val="2"/>
      </rPr>
      <t xml:space="preserve"> II</t>
    </r>
  </si>
  <si>
    <r>
      <t xml:space="preserve">Gruppenform  </t>
    </r>
    <r>
      <rPr>
        <b/>
        <sz val="16"/>
        <color indexed="8"/>
        <rFont val="Segoe UI"/>
        <family val="2"/>
      </rPr>
      <t>III</t>
    </r>
  </si>
  <si>
    <r>
      <rPr>
        <b/>
        <sz val="16"/>
        <color indexed="8"/>
        <rFont val="Segoe UI"/>
        <family val="2"/>
      </rPr>
      <t xml:space="preserve">I = </t>
    </r>
    <r>
      <rPr>
        <sz val="16"/>
        <color indexed="8"/>
        <rFont val="Segoe UI"/>
        <family val="2"/>
      </rPr>
      <t>5%</t>
    </r>
  </si>
  <si>
    <r>
      <rPr>
        <b/>
        <sz val="16"/>
        <color indexed="8"/>
        <rFont val="Segoe UI"/>
        <family val="2"/>
      </rPr>
      <t xml:space="preserve">I </t>
    </r>
    <r>
      <rPr>
        <sz val="16"/>
        <color indexed="8"/>
        <rFont val="Segoe UI"/>
        <family val="2"/>
      </rPr>
      <t>= 5%</t>
    </r>
  </si>
  <si>
    <r>
      <rPr>
        <b/>
        <sz val="16"/>
        <color indexed="8"/>
        <rFont val="Segoe UI"/>
        <family val="2"/>
      </rPr>
      <t xml:space="preserve">II </t>
    </r>
    <r>
      <rPr>
        <sz val="16"/>
        <color indexed="8"/>
        <rFont val="Segoe UI"/>
        <family val="2"/>
      </rPr>
      <t>= 10%</t>
    </r>
  </si>
  <si>
    <r>
      <rPr>
        <b/>
        <sz val="16"/>
        <color indexed="8"/>
        <rFont val="Segoe UI"/>
        <family val="2"/>
      </rPr>
      <t xml:space="preserve">III </t>
    </r>
    <r>
      <rPr>
        <sz val="16"/>
        <color indexed="8"/>
        <rFont val="Segoe UI"/>
        <family val="2"/>
      </rPr>
      <t>= 4%</t>
    </r>
  </si>
  <si>
    <r>
      <rPr>
        <b/>
        <sz val="16"/>
        <color indexed="8"/>
        <rFont val="Segoe UI"/>
        <family val="2"/>
      </rPr>
      <t xml:space="preserve">III </t>
    </r>
    <r>
      <rPr>
        <sz val="16"/>
        <color indexed="8"/>
        <rFont val="Segoe UI"/>
        <family val="2"/>
      </rPr>
      <t>= 5%</t>
    </r>
  </si>
  <si>
    <t xml:space="preserve">Der Personalstundenrechner dient ausschließlich der Berechnung des sich aus der Anlage zu § 26 Abs. 2/§ 28 Abs. 2 des KiBiz mit Wirkung zum 01. August 2027 ergebenden Personaleinsatzes. 
Zur Ermittlung der Mindestbesetzung ist immer die Ausgangsgruppe (Anlage zu § 26 Abs. 2/§ 28 Abs. 2) als Bemessungsgröße einzutragen.
Dies gilt auch für den Fall einer eventuellen Reduzierung der tatsächlichen Gruppengröße, auch aufgrund der Inanspruchnahme von BTHG-Mitteln für Kinder mit einer Behinderung.
*Die Prozentwerte dienen als Orientierungshilfe bei der Kombination unterschiedlicher Gruppenformen in Anlehnung an die Anlage zu § 26 Abs. 2/§ 28 Abs. 2 KiBiz. </t>
  </si>
  <si>
    <t>© LWL-Landesjugendamt Westfalen 
© LVR-Landesjugendamt Rheinland
Stand: 25.08.2026 - Version 1.0
Nutzung ohne Gewähr</t>
  </si>
  <si>
    <r>
      <t xml:space="preserve">Fachkraft-
stunden
</t>
    </r>
    <r>
      <rPr>
        <b/>
        <u/>
        <sz val="16"/>
        <color theme="0"/>
        <rFont val="Segoe UI"/>
        <family val="2"/>
      </rPr>
      <t>pro Gruppe</t>
    </r>
  </si>
  <si>
    <r>
      <t xml:space="preserve">Ergänzungskraft-stunden
</t>
    </r>
    <r>
      <rPr>
        <b/>
        <u/>
        <sz val="16"/>
        <color theme="0"/>
        <rFont val="Segoe UI"/>
        <family val="2"/>
      </rPr>
      <t>pro Gruppe</t>
    </r>
  </si>
  <si>
    <r>
      <t xml:space="preserve">Fachkraft-
stunden
</t>
    </r>
    <r>
      <rPr>
        <b/>
        <u/>
        <sz val="16"/>
        <color theme="0"/>
        <rFont val="Segoe UI"/>
        <family val="2"/>
      </rPr>
      <t>pro Kind</t>
    </r>
  </si>
  <si>
    <r>
      <t xml:space="preserve">Ergänzungskraft-stunden
</t>
    </r>
    <r>
      <rPr>
        <b/>
        <u/>
        <sz val="16"/>
        <color theme="0"/>
        <rFont val="Segoe UI"/>
        <family val="2"/>
      </rPr>
      <t>pro Kind</t>
    </r>
  </si>
  <si>
    <r>
      <t xml:space="preserve">Leitungs-stunden
</t>
    </r>
    <r>
      <rPr>
        <b/>
        <u/>
        <sz val="16"/>
        <color theme="0"/>
        <rFont val="Segoe UI"/>
        <family val="2"/>
      </rPr>
      <t>pro Kind</t>
    </r>
  </si>
  <si>
    <r>
      <t xml:space="preserve">Sonstige Personalkraft-
stunden
</t>
    </r>
    <r>
      <rPr>
        <b/>
        <u/>
        <sz val="16"/>
        <color theme="0"/>
        <rFont val="Segoe UI"/>
        <family val="2"/>
      </rPr>
      <t>pro Kind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</si>
</sst>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0" x14ac:knownFonts="1">
    <font>
      <sz val="10"/>
      <name val="Arial"/>
    </font>
    <font>
      <sz val="10"/>
      <name val="Arial"/>
      <family val="2"/>
    </font>
    <font>
      <sz val="10"/>
      <name val="Segoe UI"/>
      <family val="2"/>
    </font>
    <font>
      <sz val="12"/>
      <name val="Segoe UI"/>
      <family val="2"/>
    </font>
    <font>
      <b/>
      <sz val="16"/>
      <color theme="1"/>
      <name val="Segoe UI"/>
      <family val="2"/>
    </font>
    <font>
      <b/>
      <sz val="16"/>
      <name val="Segoe UI"/>
      <family val="2"/>
    </font>
    <font>
      <sz val="16"/>
      <name val="Segoe UI"/>
      <family val="2"/>
    </font>
    <font>
      <sz val="16"/>
      <name val="Arial"/>
      <family val="2"/>
    </font>
    <font>
      <b/>
      <sz val="16"/>
      <color indexed="18"/>
      <name val="Segoe UI"/>
      <family val="2"/>
    </font>
    <font>
      <b/>
      <sz val="16"/>
      <color theme="0"/>
      <name val="Segoe UI"/>
      <family val="2"/>
    </font>
    <font>
      <sz val="16"/>
      <color theme="1"/>
      <name val="Segoe UI"/>
      <family val="2"/>
    </font>
    <font>
      <b/>
      <sz val="16"/>
      <color indexed="8"/>
      <name val="Segoe UI"/>
      <family val="2"/>
    </font>
    <font>
      <sz val="16"/>
      <color indexed="8"/>
      <name val="Segoe UI"/>
      <family val="2"/>
    </font>
    <font>
      <b/>
      <sz val="16"/>
      <color rgb="FF00325F"/>
      <name val="Segoe UI"/>
      <family val="2"/>
    </font>
    <font>
      <b/>
      <sz val="28"/>
      <color theme="0"/>
      <name val="Segoe UI"/>
      <family val="2"/>
    </font>
    <font>
      <b/>
      <sz val="20"/>
      <color rgb="FF00325F"/>
      <name val="Segoe UI"/>
      <family val="2"/>
    </font>
    <font>
      <b/>
      <sz val="20"/>
      <color rgb="FF21365E"/>
      <name val="Segoe UI"/>
      <family val="2"/>
    </font>
    <font>
      <b/>
      <sz val="16"/>
      <color theme="1" tint="4.9989318521683403E-2"/>
      <name val="Segoe UI"/>
      <family val="2"/>
    </font>
    <font>
      <sz val="16"/>
      <color theme="1" tint="4.9989318521683403E-2"/>
      <name val="Segoe UI"/>
      <family val="2"/>
    </font>
    <font>
      <b/>
      <u/>
      <sz val="16"/>
      <color theme="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E7E7E8"/>
        <bgColor indexed="64"/>
      </patternFill>
    </fill>
    <fill>
      <patternFill patternType="solid">
        <fgColor rgb="FF1D569A"/>
        <bgColor indexed="64"/>
      </patternFill>
    </fill>
    <fill>
      <patternFill patternType="gray0625"/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1">
    <xf numFmtId="0" fontId="0" fillId="0" borderId="0" xfId="0"/>
    <xf numFmtId="0" fontId="5" fillId="0" borderId="0" xfId="0" applyFont="1" applyFill="1" applyBorder="1" applyAlignment="1" applyProtection="1">
      <alignment horizontal="right" vertical="center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4" fillId="0" borderId="0" xfId="0" quotePrefix="1" applyFont="1" applyFill="1" applyBorder="1" applyAlignment="1" applyProtection="1">
      <alignment horizontal="center" vertical="center" wrapText="1"/>
    </xf>
    <xf numFmtId="0" fontId="4" fillId="0" borderId="0" xfId="0" quotePrefix="1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9" fillId="7" borderId="17" xfId="0" applyFont="1" applyFill="1" applyBorder="1" applyAlignment="1" applyProtection="1">
      <alignment horizontal="center" vertical="center" wrapText="1"/>
    </xf>
    <xf numFmtId="0" fontId="9" fillId="7" borderId="9" xfId="0" applyFont="1" applyFill="1" applyBorder="1" applyAlignment="1" applyProtection="1">
      <alignment horizontal="center" vertical="center" wrapText="1"/>
    </xf>
    <xf numFmtId="0" fontId="6" fillId="8" borderId="13" xfId="0" applyFont="1" applyFill="1" applyBorder="1" applyAlignment="1" applyProtection="1">
      <alignment wrapText="1"/>
    </xf>
    <xf numFmtId="0" fontId="6" fillId="8" borderId="13" xfId="0" applyFont="1" applyFill="1" applyBorder="1" applyAlignment="1" applyProtection="1">
      <alignment vertical="center" wrapText="1"/>
    </xf>
    <xf numFmtId="2" fontId="10" fillId="3" borderId="11" xfId="0" applyNumberFormat="1" applyFont="1" applyFill="1" applyBorder="1" applyAlignment="1" applyProtection="1">
      <alignment horizontal="center" vertical="center" wrapText="1"/>
    </xf>
    <xf numFmtId="4" fontId="10" fillId="3" borderId="4" xfId="0" applyNumberFormat="1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2" fontId="10" fillId="3" borderId="15" xfId="0" applyNumberFormat="1" applyFont="1" applyFill="1" applyBorder="1" applyAlignment="1" applyProtection="1">
      <alignment horizontal="center" vertical="center" wrapText="1"/>
    </xf>
    <xf numFmtId="0" fontId="7" fillId="8" borderId="13" xfId="0" applyFont="1" applyFill="1" applyBorder="1" applyAlignment="1" applyProtection="1">
      <alignment wrapText="1"/>
    </xf>
    <xf numFmtId="2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7" xfId="0" applyNumberFormat="1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2" fontId="10" fillId="3" borderId="17" xfId="0" applyNumberFormat="1" applyFont="1" applyFill="1" applyBorder="1" applyAlignment="1" applyProtection="1">
      <alignment horizontal="center" vertical="center" wrapText="1"/>
    </xf>
    <xf numFmtId="0" fontId="7" fillId="8" borderId="20" xfId="0" applyFont="1" applyFill="1" applyBorder="1" applyAlignment="1" applyProtection="1">
      <alignment wrapText="1"/>
    </xf>
    <xf numFmtId="0" fontId="6" fillId="8" borderId="20" xfId="0" applyFont="1" applyFill="1" applyBorder="1" applyAlignment="1" applyProtection="1">
      <alignment vertical="center" wrapText="1"/>
    </xf>
    <xf numFmtId="4" fontId="10" fillId="3" borderId="10" xfId="0" applyNumberFormat="1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2" fontId="10" fillId="4" borderId="13" xfId="0" applyNumberFormat="1" applyFont="1" applyFill="1" applyBorder="1" applyAlignment="1" applyProtection="1">
      <alignment horizontal="center" vertical="center" wrapText="1"/>
    </xf>
    <xf numFmtId="2" fontId="10" fillId="4" borderId="11" xfId="0" applyNumberFormat="1" applyFont="1" applyFill="1" applyBorder="1" applyAlignment="1" applyProtection="1">
      <alignment horizontal="center" vertical="center" wrapText="1"/>
    </xf>
    <xf numFmtId="4" fontId="10" fillId="4" borderId="4" xfId="0" applyNumberFormat="1" applyFont="1" applyFill="1" applyBorder="1" applyAlignment="1" applyProtection="1">
      <alignment horizontal="center" vertical="center" wrapText="1"/>
    </xf>
    <xf numFmtId="2" fontId="10" fillId="4" borderId="15" xfId="0" applyNumberFormat="1" applyFont="1" applyFill="1" applyBorder="1" applyAlignment="1" applyProtection="1">
      <alignment horizontal="center" vertical="center" wrapText="1"/>
    </xf>
    <xf numFmtId="2" fontId="10" fillId="4" borderId="12" xfId="0" applyNumberFormat="1" applyFont="1" applyFill="1" applyBorder="1" applyAlignment="1" applyProtection="1">
      <alignment horizontal="center" vertical="center" wrapText="1"/>
    </xf>
    <xf numFmtId="4" fontId="10" fillId="4" borderId="7" xfId="0" applyNumberFormat="1" applyFont="1" applyFill="1" applyBorder="1" applyAlignment="1" applyProtection="1">
      <alignment horizontal="center" vertical="center" wrapText="1"/>
    </xf>
    <xf numFmtId="2" fontId="10" fillId="4" borderId="17" xfId="0" applyNumberFormat="1" applyFont="1" applyFill="1" applyBorder="1" applyAlignment="1" applyProtection="1">
      <alignment horizontal="center" vertical="center" wrapText="1"/>
    </xf>
    <xf numFmtId="4" fontId="10" fillId="4" borderId="10" xfId="0" applyNumberFormat="1" applyFont="1" applyFill="1" applyBorder="1" applyAlignment="1" applyProtection="1">
      <alignment horizontal="center" vertical="center" wrapText="1"/>
    </xf>
    <xf numFmtId="2" fontId="10" fillId="5" borderId="13" xfId="0" applyNumberFormat="1" applyFont="1" applyFill="1" applyBorder="1" applyAlignment="1" applyProtection="1">
      <alignment horizontal="center" vertical="center" wrapText="1"/>
    </xf>
    <xf numFmtId="2" fontId="10" fillId="5" borderId="11" xfId="0" applyNumberFormat="1" applyFont="1" applyFill="1" applyBorder="1" applyAlignment="1" applyProtection="1">
      <alignment horizontal="center" vertical="center" wrapText="1"/>
    </xf>
    <xf numFmtId="0" fontId="10" fillId="5" borderId="11" xfId="0" applyFont="1" applyFill="1" applyBorder="1" applyAlignment="1" applyProtection="1">
      <alignment horizontal="center" vertical="center" wrapText="1"/>
    </xf>
    <xf numFmtId="4" fontId="10" fillId="5" borderId="4" xfId="0" applyNumberFormat="1" applyFont="1" applyFill="1" applyBorder="1" applyAlignment="1" applyProtection="1">
      <alignment horizontal="center" vertical="center" wrapText="1"/>
    </xf>
    <xf numFmtId="2" fontId="10" fillId="5" borderId="15" xfId="0" applyNumberFormat="1" applyFont="1" applyFill="1" applyBorder="1" applyAlignment="1" applyProtection="1">
      <alignment horizontal="center" vertical="center" wrapText="1"/>
    </xf>
    <xf numFmtId="2" fontId="10" fillId="5" borderId="12" xfId="0" applyNumberFormat="1" applyFont="1" applyFill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horizontal="center" vertical="center" wrapText="1"/>
    </xf>
    <xf numFmtId="4" fontId="10" fillId="5" borderId="7" xfId="0" applyNumberFormat="1" applyFont="1" applyFill="1" applyBorder="1" applyAlignment="1" applyProtection="1">
      <alignment horizontal="center" vertical="center" wrapText="1"/>
    </xf>
    <xf numFmtId="2" fontId="10" fillId="5" borderId="17" xfId="0" applyNumberFormat="1" applyFont="1" applyFill="1" applyBorder="1" applyAlignment="1" applyProtection="1">
      <alignment horizontal="center" vertical="center" wrapText="1"/>
    </xf>
    <xf numFmtId="0" fontId="10" fillId="5" borderId="17" xfId="0" applyFont="1" applyFill="1" applyBorder="1" applyAlignment="1" applyProtection="1">
      <alignment horizontal="center" vertical="center" wrapText="1"/>
    </xf>
    <xf numFmtId="4" fontId="10" fillId="5" borderId="10" xfId="0" applyNumberFormat="1" applyFont="1" applyFill="1" applyBorder="1" applyAlignment="1" applyProtection="1">
      <alignment horizontal="center" vertical="center" wrapText="1"/>
    </xf>
    <xf numFmtId="4" fontId="5" fillId="6" borderId="13" xfId="0" applyNumberFormat="1" applyFont="1" applyFill="1" applyBorder="1" applyAlignment="1" applyProtection="1">
      <alignment horizontal="center" vertical="center" wrapText="1"/>
    </xf>
    <xf numFmtId="4" fontId="5" fillId="8" borderId="13" xfId="0" applyNumberFormat="1" applyFont="1" applyFill="1" applyBorder="1" applyAlignment="1" applyProtection="1"/>
    <xf numFmtId="0" fontId="5" fillId="8" borderId="13" xfId="0" applyFont="1" applyFill="1" applyBorder="1" applyAlignment="1" applyProtection="1">
      <alignment wrapText="1"/>
    </xf>
    <xf numFmtId="0" fontId="6" fillId="0" borderId="0" xfId="0" applyFont="1" applyFill="1" applyBorder="1" applyProtection="1"/>
    <xf numFmtId="0" fontId="8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4" fontId="5" fillId="0" borderId="2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 wrapText="1"/>
    </xf>
    <xf numFmtId="0" fontId="5" fillId="5" borderId="21" xfId="0" applyFont="1" applyFill="1" applyBorder="1" applyAlignment="1" applyProtection="1">
      <alignment horizontal="center" vertical="center" wrapText="1"/>
    </xf>
    <xf numFmtId="164" fontId="5" fillId="5" borderId="35" xfId="0" applyNumberFormat="1" applyFont="1" applyFill="1" applyBorder="1" applyAlignment="1" applyProtection="1">
      <alignment horizontal="center" vertical="center" wrapText="1"/>
    </xf>
    <xf numFmtId="164" fontId="5" fillId="4" borderId="28" xfId="0" applyNumberFormat="1" applyFont="1" applyFill="1" applyBorder="1" applyAlignment="1" applyProtection="1">
      <alignment horizontal="center" vertical="center" wrapText="1"/>
    </xf>
    <xf numFmtId="4" fontId="6" fillId="0" borderId="25" xfId="0" applyNumberFormat="1" applyFont="1" applyFill="1" applyBorder="1" applyAlignment="1" applyProtection="1">
      <alignment horizontal="center" vertical="center" wrapText="1"/>
    </xf>
    <xf numFmtId="4" fontId="6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Protection="1"/>
    <xf numFmtId="0" fontId="2" fillId="0" borderId="0" xfId="0" applyFont="1" applyProtection="1"/>
    <xf numFmtId="0" fontId="3" fillId="0" borderId="0" xfId="0" applyFont="1" applyProtection="1"/>
    <xf numFmtId="0" fontId="18" fillId="0" borderId="0" xfId="0" applyFont="1" applyProtection="1"/>
    <xf numFmtId="1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quotePrefix="1" applyFont="1" applyFill="1" applyBorder="1" applyAlignment="1" applyProtection="1">
      <alignment horizontal="left" vertical="top"/>
    </xf>
    <xf numFmtId="0" fontId="6" fillId="0" borderId="0" xfId="0" applyFont="1" applyBorder="1" applyProtection="1"/>
    <xf numFmtId="0" fontId="6" fillId="0" borderId="0" xfId="0" applyFont="1" applyProtection="1"/>
    <xf numFmtId="0" fontId="10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3" xfId="0" applyNumberFormat="1" applyFont="1" applyFill="1" applyBorder="1" applyAlignment="1" applyProtection="1">
      <alignment horizontal="center" vertical="center" wrapText="1"/>
    </xf>
    <xf numFmtId="0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Fill="1" applyBorder="1" applyProtection="1"/>
    <xf numFmtId="164" fontId="5" fillId="5" borderId="42" xfId="0" applyNumberFormat="1" applyFont="1" applyFill="1" applyBorder="1" applyAlignment="1" applyProtection="1">
      <alignment horizontal="center" vertical="center" wrapText="1"/>
    </xf>
    <xf numFmtId="164" fontId="5" fillId="5" borderId="33" xfId="0" applyNumberFormat="1" applyFont="1" applyFill="1" applyBorder="1" applyAlignment="1" applyProtection="1">
      <alignment horizontal="center" vertical="center" wrapText="1"/>
    </xf>
    <xf numFmtId="164" fontId="5" fillId="5" borderId="27" xfId="0" applyNumberFormat="1" applyFont="1" applyFill="1" applyBorder="1" applyAlignment="1" applyProtection="1">
      <alignment horizontal="center" vertical="center" wrapText="1"/>
    </xf>
    <xf numFmtId="4" fontId="6" fillId="0" borderId="43" xfId="0" applyNumberFormat="1" applyFont="1" applyFill="1" applyBorder="1" applyAlignment="1" applyProtection="1">
      <alignment horizontal="center" vertical="center" wrapText="1"/>
    </xf>
    <xf numFmtId="4" fontId="6" fillId="0" borderId="11" xfId="0" applyNumberFormat="1" applyFont="1" applyFill="1" applyBorder="1" applyAlignment="1" applyProtection="1">
      <alignment horizontal="center" vertical="center" wrapText="1"/>
    </xf>
    <xf numFmtId="4" fontId="6" fillId="0" borderId="44" xfId="0" applyNumberFormat="1" applyFont="1" applyFill="1" applyBorder="1" applyAlignment="1" applyProtection="1">
      <alignment horizontal="center" vertical="center" wrapText="1"/>
    </xf>
    <xf numFmtId="4" fontId="5" fillId="0" borderId="32" xfId="0" applyNumberFormat="1" applyFont="1" applyFill="1" applyBorder="1" applyAlignment="1" applyProtection="1">
      <alignment horizontal="center" vertical="center" wrapText="1"/>
    </xf>
    <xf numFmtId="0" fontId="5" fillId="5" borderId="22" xfId="0" applyFont="1" applyFill="1" applyBorder="1" applyAlignment="1" applyProtection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 wrapText="1"/>
    </xf>
    <xf numFmtId="0" fontId="5" fillId="5" borderId="36" xfId="0" applyFont="1" applyFill="1" applyBorder="1" applyAlignment="1" applyProtection="1">
      <alignment horizontal="center" vertical="center" wrapText="1"/>
    </xf>
    <xf numFmtId="2" fontId="10" fillId="5" borderId="44" xfId="0" applyNumberFormat="1" applyFont="1" applyFill="1" applyBorder="1" applyAlignment="1" applyProtection="1">
      <alignment horizontal="center" vertical="center" wrapText="1"/>
    </xf>
    <xf numFmtId="2" fontId="10" fillId="5" borderId="36" xfId="0" applyNumberFormat="1" applyFont="1" applyFill="1" applyBorder="1" applyAlignment="1" applyProtection="1">
      <alignment horizontal="center" vertical="center" wrapText="1"/>
    </xf>
    <xf numFmtId="2" fontId="10" fillId="5" borderId="45" xfId="0" applyNumberFormat="1" applyFont="1" applyFill="1" applyBorder="1" applyAlignment="1" applyProtection="1">
      <alignment horizontal="center" vertical="center" wrapText="1"/>
    </xf>
    <xf numFmtId="4" fontId="5" fillId="6" borderId="40" xfId="0" applyNumberFormat="1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</xf>
    <xf numFmtId="0" fontId="10" fillId="3" borderId="10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</xf>
    <xf numFmtId="0" fontId="10" fillId="4" borderId="10" xfId="0" applyFont="1" applyFill="1" applyBorder="1" applyAlignment="1" applyProtection="1">
      <alignment horizontal="center" vertical="center" wrapText="1"/>
    </xf>
    <xf numFmtId="0" fontId="10" fillId="5" borderId="4" xfId="0" applyFont="1" applyFill="1" applyBorder="1" applyAlignment="1" applyProtection="1">
      <alignment horizontal="center" vertical="center" wrapText="1"/>
    </xf>
    <xf numFmtId="0" fontId="10" fillId="5" borderId="7" xfId="0" applyFont="1" applyFill="1" applyBorder="1" applyAlignment="1" applyProtection="1">
      <alignment horizontal="center" vertical="center" wrapText="1"/>
    </xf>
    <xf numFmtId="0" fontId="10" fillId="5" borderId="10" xfId="0" applyFont="1" applyFill="1" applyBorder="1" applyAlignment="1" applyProtection="1">
      <alignment horizontal="center" vertical="center" wrapText="1"/>
    </xf>
    <xf numFmtId="4" fontId="5" fillId="8" borderId="18" xfId="0" applyNumberFormat="1" applyFont="1" applyFill="1" applyBorder="1" applyAlignment="1" applyProtection="1"/>
    <xf numFmtId="2" fontId="10" fillId="3" borderId="44" xfId="0" applyNumberFormat="1" applyFont="1" applyFill="1" applyBorder="1" applyAlignment="1" applyProtection="1">
      <alignment horizontal="center" vertical="center" wrapText="1"/>
    </xf>
    <xf numFmtId="2" fontId="10" fillId="3" borderId="36" xfId="0" applyNumberFormat="1" applyFont="1" applyFill="1" applyBorder="1" applyAlignment="1" applyProtection="1">
      <alignment horizontal="center" vertical="center" wrapText="1"/>
    </xf>
    <xf numFmtId="2" fontId="10" fillId="3" borderId="45" xfId="0" applyNumberFormat="1" applyFont="1" applyFill="1" applyBorder="1" applyAlignment="1" applyProtection="1">
      <alignment horizontal="center" vertical="center" wrapText="1"/>
    </xf>
    <xf numFmtId="2" fontId="10" fillId="4" borderId="44" xfId="0" applyNumberFormat="1" applyFont="1" applyFill="1" applyBorder="1" applyAlignment="1" applyProtection="1">
      <alignment horizontal="center" vertical="center" wrapText="1"/>
    </xf>
    <xf numFmtId="2" fontId="10" fillId="4" borderId="36" xfId="0" applyNumberFormat="1" applyFont="1" applyFill="1" applyBorder="1" applyAlignment="1" applyProtection="1">
      <alignment horizontal="center" vertical="center" wrapText="1"/>
    </xf>
    <xf numFmtId="2" fontId="10" fillId="4" borderId="45" xfId="0" applyNumberFormat="1" applyFont="1" applyFill="1" applyBorder="1" applyAlignment="1" applyProtection="1">
      <alignment horizontal="center" vertical="center" wrapText="1"/>
    </xf>
    <xf numFmtId="0" fontId="6" fillId="8" borderId="40" xfId="0" applyFont="1" applyFill="1" applyBorder="1" applyAlignment="1" applyProtection="1">
      <alignment vertical="center" wrapText="1"/>
    </xf>
    <xf numFmtId="0" fontId="6" fillId="8" borderId="37" xfId="0" applyFont="1" applyFill="1" applyBorder="1" applyAlignment="1" applyProtection="1">
      <alignment vertical="center" wrapText="1"/>
    </xf>
    <xf numFmtId="0" fontId="10" fillId="5" borderId="44" xfId="0" applyFont="1" applyFill="1" applyBorder="1" applyAlignment="1" applyProtection="1">
      <alignment horizontal="center" vertical="center" wrapText="1"/>
    </xf>
    <xf numFmtId="0" fontId="10" fillId="5" borderId="36" xfId="0" applyFont="1" applyFill="1" applyBorder="1" applyAlignment="1" applyProtection="1">
      <alignment horizontal="center" vertical="center" wrapText="1"/>
    </xf>
    <xf numFmtId="0" fontId="10" fillId="5" borderId="45" xfId="0" applyFont="1" applyFill="1" applyBorder="1" applyAlignment="1" applyProtection="1">
      <alignment horizontal="center" vertical="center" wrapText="1"/>
    </xf>
    <xf numFmtId="4" fontId="5" fillId="8" borderId="40" xfId="0" applyNumberFormat="1" applyFont="1" applyFill="1" applyBorder="1" applyAlignment="1" applyProtection="1"/>
    <xf numFmtId="0" fontId="16" fillId="0" borderId="0" xfId="0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vertical="center" wrapText="1"/>
    </xf>
    <xf numFmtId="4" fontId="6" fillId="0" borderId="43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8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7" xfId="0" applyFont="1" applyFill="1" applyBorder="1" applyAlignment="1" applyProtection="1">
      <alignment horizontal="center" vertical="center" wrapText="1"/>
    </xf>
    <xf numFmtId="0" fontId="10" fillId="4" borderId="48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47" xfId="0" applyFont="1" applyFill="1" applyBorder="1" applyAlignment="1" applyProtection="1">
      <alignment horizontal="center" vertical="center" wrapText="1"/>
    </xf>
    <xf numFmtId="0" fontId="10" fillId="5" borderId="48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47" xfId="0" applyFont="1" applyFill="1" applyBorder="1" applyAlignment="1" applyProtection="1">
      <alignment horizontal="center" vertical="center" wrapText="1"/>
    </xf>
    <xf numFmtId="0" fontId="12" fillId="3" borderId="12" xfId="0" applyFont="1" applyFill="1" applyBorder="1" applyAlignment="1" applyProtection="1">
      <alignment horizontal="center" vertical="center" wrapText="1"/>
    </xf>
    <xf numFmtId="9" fontId="10" fillId="3" borderId="12" xfId="1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horizontal="center" vertical="center" wrapText="1"/>
    </xf>
    <xf numFmtId="9" fontId="10" fillId="4" borderId="12" xfId="1" applyFont="1" applyFill="1" applyBorder="1" applyAlignment="1" applyProtection="1">
      <alignment horizontal="center" vertical="center" wrapText="1"/>
    </xf>
    <xf numFmtId="0" fontId="12" fillId="5" borderId="12" xfId="0" applyFont="1" applyFill="1" applyBorder="1" applyAlignment="1" applyProtection="1">
      <alignment horizontal="center" vertical="center" wrapText="1"/>
    </xf>
    <xf numFmtId="9" fontId="10" fillId="5" borderId="12" xfId="1" applyFont="1" applyFill="1" applyBorder="1" applyAlignment="1" applyProtection="1">
      <alignment horizontal="center" vertical="center" wrapText="1"/>
    </xf>
    <xf numFmtId="0" fontId="5" fillId="6" borderId="26" xfId="0" applyFont="1" applyFill="1" applyBorder="1" applyAlignment="1" applyProtection="1">
      <alignment horizontal="center" vertical="center"/>
    </xf>
    <xf numFmtId="0" fontId="5" fillId="6" borderId="5" xfId="0" applyFont="1" applyFill="1" applyBorder="1" applyAlignment="1" applyProtection="1">
      <alignment horizontal="center" vertical="center"/>
    </xf>
    <xf numFmtId="0" fontId="16" fillId="6" borderId="0" xfId="0" applyFont="1" applyFill="1" applyBorder="1" applyAlignment="1" applyProtection="1">
      <alignment horizontal="center" vertical="center" wrapText="1"/>
    </xf>
    <xf numFmtId="4" fontId="5" fillId="0" borderId="26" xfId="0" applyNumberFormat="1" applyFont="1" applyFill="1" applyBorder="1" applyAlignment="1" applyProtection="1">
      <alignment horizontal="center" vertical="center" wrapText="1"/>
    </xf>
    <xf numFmtId="4" fontId="5" fillId="0" borderId="5" xfId="0" applyNumberFormat="1" applyFont="1" applyFill="1" applyBorder="1" applyAlignment="1" applyProtection="1">
      <alignment horizontal="center" vertical="center" wrapText="1"/>
    </xf>
    <xf numFmtId="4" fontId="5" fillId="0" borderId="46" xfId="0" applyNumberFormat="1" applyFont="1" applyFill="1" applyBorder="1" applyAlignment="1" applyProtection="1">
      <alignment horizontal="center" vertical="center" wrapText="1"/>
    </xf>
    <xf numFmtId="4" fontId="5" fillId="0" borderId="8" xfId="0" applyNumberFormat="1" applyFont="1" applyFill="1" applyBorder="1" applyAlignment="1" applyProtection="1">
      <alignment horizontal="center" vertical="center" wrapText="1"/>
    </xf>
    <xf numFmtId="164" fontId="5" fillId="6" borderId="28" xfId="0" applyNumberFormat="1" applyFont="1" applyFill="1" applyBorder="1" applyAlignment="1" applyProtection="1">
      <alignment horizontal="center" vertical="center" wrapText="1"/>
    </xf>
    <xf numFmtId="164" fontId="5" fillId="6" borderId="1" xfId="0" applyNumberFormat="1" applyFont="1" applyFill="1" applyBorder="1" applyAlignment="1" applyProtection="1">
      <alignment horizontal="center" vertical="center" wrapText="1"/>
    </xf>
    <xf numFmtId="0" fontId="14" fillId="7" borderId="0" xfId="0" applyFont="1" applyFill="1" applyBorder="1" applyAlignment="1" applyProtection="1">
      <alignment horizontal="center" wrapText="1"/>
    </xf>
    <xf numFmtId="0" fontId="17" fillId="0" borderId="2" xfId="0" applyFont="1" applyFill="1" applyBorder="1" applyAlignment="1" applyProtection="1">
      <alignment horizontal="left" vertical="center" wrapText="1"/>
    </xf>
    <xf numFmtId="0" fontId="17" fillId="0" borderId="4" xfId="0" applyFont="1" applyFill="1" applyBorder="1" applyAlignment="1" applyProtection="1">
      <alignment horizontal="left" vertical="center" wrapText="1"/>
    </xf>
    <xf numFmtId="0" fontId="17" fillId="0" borderId="5" xfId="0" applyFont="1" applyFill="1" applyBorder="1" applyAlignment="1" applyProtection="1">
      <alignment horizontal="left" vertical="center" wrapText="1"/>
    </xf>
    <xf numFmtId="0" fontId="17" fillId="0" borderId="7" xfId="0" applyFont="1" applyFill="1" applyBorder="1" applyAlignment="1" applyProtection="1">
      <alignment horizontal="left" vertical="center" wrapText="1"/>
    </xf>
    <xf numFmtId="0" fontId="9" fillId="7" borderId="40" xfId="0" applyFont="1" applyFill="1" applyBorder="1" applyAlignment="1" applyProtection="1">
      <alignment horizontal="center" vertical="center" wrapText="1"/>
    </xf>
    <xf numFmtId="0" fontId="9" fillId="7" borderId="37" xfId="0" applyFont="1" applyFill="1" applyBorder="1" applyAlignment="1" applyProtection="1">
      <alignment horizontal="center" vertical="center" wrapText="1"/>
    </xf>
    <xf numFmtId="0" fontId="9" fillId="7" borderId="13" xfId="0" applyFont="1" applyFill="1" applyBorder="1" applyAlignment="1" applyProtection="1">
      <alignment horizontal="center" vertical="center" wrapText="1"/>
    </xf>
    <xf numFmtId="0" fontId="9" fillId="7" borderId="20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left" vertical="center" wrapText="1"/>
      <protection locked="0"/>
    </xf>
    <xf numFmtId="0" fontId="17" fillId="0" borderId="5" xfId="0" applyFont="1" applyFill="1" applyBorder="1" applyAlignment="1" applyProtection="1">
      <alignment horizontal="left" vertical="top" wrapText="1"/>
      <protection locked="0"/>
    </xf>
    <xf numFmtId="49" fontId="17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4" xfId="0" applyFont="1" applyFill="1" applyBorder="1" applyAlignment="1" applyProtection="1">
      <alignment horizontal="left" vertical="center" wrapText="1"/>
      <protection locked="0"/>
    </xf>
    <xf numFmtId="0" fontId="9" fillId="7" borderId="2" xfId="0" applyFont="1" applyFill="1" applyBorder="1" applyAlignment="1" applyProtection="1">
      <alignment horizontal="center" vertical="center" wrapText="1"/>
    </xf>
    <xf numFmtId="0" fontId="9" fillId="7" borderId="16" xfId="0" applyFont="1" applyFill="1" applyBorder="1" applyAlignment="1" applyProtection="1">
      <alignment horizontal="center" vertical="center" wrapText="1"/>
    </xf>
    <xf numFmtId="0" fontId="9" fillId="7" borderId="29" xfId="0" applyFont="1" applyFill="1" applyBorder="1" applyAlignment="1" applyProtection="1">
      <alignment horizontal="center" vertical="center" wrapText="1"/>
    </xf>
    <xf numFmtId="0" fontId="15" fillId="6" borderId="0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7" fillId="0" borderId="18" xfId="0" applyFont="1" applyFill="1" applyBorder="1" applyAlignment="1" applyProtection="1">
      <alignment horizontal="left" vertical="center" wrapText="1"/>
    </xf>
    <xf numFmtId="0" fontId="7" fillId="6" borderId="13" xfId="0" applyFont="1" applyFill="1" applyBorder="1" applyAlignment="1" applyProtection="1">
      <alignment horizontal="center" vertical="center" wrapText="1"/>
    </xf>
    <xf numFmtId="0" fontId="9" fillId="7" borderId="38" xfId="0" applyFont="1" applyFill="1" applyBorder="1" applyAlignment="1" applyProtection="1">
      <alignment horizontal="center" vertical="center" wrapText="1"/>
    </xf>
    <xf numFmtId="0" fontId="9" fillId="7" borderId="39" xfId="0" applyFont="1" applyFill="1" applyBorder="1" applyAlignment="1" applyProtection="1">
      <alignment horizontal="center" vertical="center" wrapText="1"/>
    </xf>
    <xf numFmtId="0" fontId="5" fillId="6" borderId="41" xfId="0" applyFont="1" applyFill="1" applyBorder="1" applyAlignment="1" applyProtection="1">
      <alignment horizontal="center" vertical="center" wrapText="1"/>
    </xf>
    <xf numFmtId="0" fontId="5" fillId="5" borderId="25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 vertical="center"/>
    </xf>
    <xf numFmtId="0" fontId="5" fillId="5" borderId="32" xfId="0" applyFont="1" applyFill="1" applyBorder="1" applyAlignment="1" applyProtection="1">
      <alignment horizontal="center" vertical="center"/>
    </xf>
    <xf numFmtId="0" fontId="5" fillId="4" borderId="30" xfId="0" applyFont="1" applyFill="1" applyBorder="1" applyAlignment="1" applyProtection="1">
      <alignment horizontal="center" vertical="center" wrapText="1"/>
    </xf>
    <xf numFmtId="0" fontId="5" fillId="4" borderId="31" xfId="0" applyFont="1" applyFill="1" applyBorder="1" applyAlignment="1" applyProtection="1">
      <alignment horizontal="center" vertical="center" wrapText="1"/>
    </xf>
    <xf numFmtId="0" fontId="5" fillId="6" borderId="25" xfId="0" applyFont="1" applyFill="1" applyBorder="1" applyAlignment="1" applyProtection="1">
      <alignment horizontal="center" vertical="center"/>
    </xf>
    <xf numFmtId="0" fontId="5" fillId="6" borderId="2" xfId="0" applyFont="1" applyFill="1" applyBorder="1" applyAlignment="1" applyProtection="1">
      <alignment horizontal="center" vertical="center"/>
    </xf>
    <xf numFmtId="9" fontId="10" fillId="3" borderId="34" xfId="1" applyFont="1" applyFill="1" applyBorder="1" applyAlignment="1" applyProtection="1">
      <alignment horizontal="center" vertical="center" wrapText="1"/>
    </xf>
    <xf numFmtId="9" fontId="10" fillId="3" borderId="11" xfId="1" applyFont="1" applyFill="1" applyBorder="1" applyAlignment="1" applyProtection="1">
      <alignment horizontal="center" vertical="center" wrapText="1"/>
    </xf>
    <xf numFmtId="9" fontId="10" fillId="3" borderId="20" xfId="1" applyFont="1" applyFill="1" applyBorder="1" applyAlignment="1" applyProtection="1">
      <alignment horizontal="center" vertical="center" wrapText="1"/>
    </xf>
    <xf numFmtId="9" fontId="10" fillId="4" borderId="34" xfId="1" applyFont="1" applyFill="1" applyBorder="1" applyAlignment="1" applyProtection="1">
      <alignment horizontal="center" vertical="center" wrapText="1"/>
    </xf>
    <xf numFmtId="9" fontId="10" fillId="4" borderId="11" xfId="1" applyFont="1" applyFill="1" applyBorder="1" applyAlignment="1" applyProtection="1">
      <alignment horizontal="center" vertical="center" wrapText="1"/>
    </xf>
    <xf numFmtId="9" fontId="10" fillId="4" borderId="20" xfId="1" applyFont="1" applyFill="1" applyBorder="1" applyAlignment="1" applyProtection="1">
      <alignment horizontal="center" vertical="center" wrapText="1"/>
    </xf>
    <xf numFmtId="9" fontId="10" fillId="5" borderId="34" xfId="1" applyFont="1" applyFill="1" applyBorder="1" applyAlignment="1" applyProtection="1">
      <alignment horizontal="center" vertical="center" wrapText="1"/>
    </xf>
    <xf numFmtId="9" fontId="10" fillId="5" borderId="11" xfId="1" applyFont="1" applyFill="1" applyBorder="1" applyAlignment="1" applyProtection="1">
      <alignment horizontal="center" vertical="center" wrapText="1"/>
    </xf>
    <xf numFmtId="9" fontId="10" fillId="5" borderId="20" xfId="1" applyFont="1" applyFill="1" applyBorder="1" applyAlignment="1" applyProtection="1">
      <alignment horizontal="center" vertical="center" wrapText="1"/>
    </xf>
    <xf numFmtId="9" fontId="4" fillId="6" borderId="27" xfId="1" applyFont="1" applyFill="1" applyBorder="1" applyAlignment="1" applyProtection="1">
      <alignment horizontal="center" vertical="center" wrapText="1"/>
    </xf>
    <xf numFmtId="0" fontId="9" fillId="7" borderId="3" xfId="0" applyFont="1" applyFill="1" applyBorder="1" applyAlignment="1" applyProtection="1">
      <alignment horizontal="center" vertical="center" wrapText="1"/>
    </xf>
    <xf numFmtId="0" fontId="12" fillId="3" borderId="19" xfId="0" applyFont="1" applyFill="1" applyBorder="1" applyAlignment="1" applyProtection="1">
      <alignment horizontal="center" vertical="center" wrapText="1"/>
    </xf>
    <xf numFmtId="0" fontId="12" fillId="3" borderId="29" xfId="0" applyFont="1" applyFill="1" applyBorder="1" applyAlignment="1" applyProtection="1">
      <alignment horizontal="center" vertical="center" wrapText="1"/>
    </xf>
    <xf numFmtId="0" fontId="12" fillId="4" borderId="19" xfId="0" applyFont="1" applyFill="1" applyBorder="1" applyAlignment="1" applyProtection="1">
      <alignment horizontal="center" vertical="center" wrapText="1"/>
    </xf>
    <xf numFmtId="0" fontId="12" fillId="4" borderId="29" xfId="0" applyFont="1" applyFill="1" applyBorder="1" applyAlignment="1" applyProtection="1">
      <alignment horizontal="center" vertical="center" wrapText="1"/>
    </xf>
    <xf numFmtId="0" fontId="12" fillId="5" borderId="29" xfId="0" applyFont="1" applyFill="1" applyBorder="1" applyAlignment="1" applyProtection="1">
      <alignment horizontal="center" vertical="center" wrapText="1"/>
    </xf>
    <xf numFmtId="0" fontId="5" fillId="6" borderId="49" xfId="0" applyFont="1" applyFill="1" applyBorder="1" applyAlignment="1" applyProtection="1">
      <alignment horizontal="center" vertical="center" wrapText="1"/>
    </xf>
    <xf numFmtId="0" fontId="12" fillId="5" borderId="3" xfId="0" applyFont="1" applyFill="1" applyBorder="1" applyAlignment="1" applyProtection="1">
      <alignment horizontal="center" vertical="center" wrapText="1"/>
    </xf>
    <xf numFmtId="0" fontId="12" fillId="5" borderId="34" xfId="0" applyFont="1" applyFill="1" applyBorder="1" applyAlignment="1" applyProtection="1">
      <alignment horizontal="center" vertical="center" wrapText="1"/>
    </xf>
    <xf numFmtId="1" fontId="4" fillId="3" borderId="11" xfId="0" applyNumberFormat="1" applyFont="1" applyFill="1" applyBorder="1" applyAlignment="1" applyProtection="1">
      <alignment horizontal="center" vertical="center" wrapText="1"/>
    </xf>
    <xf numFmtId="0" fontId="10" fillId="3" borderId="13" xfId="0" applyFont="1" applyFill="1" applyBorder="1" applyAlignment="1" applyProtection="1">
      <alignment horizontal="center" vertical="center" wrapText="1"/>
    </xf>
    <xf numFmtId="1" fontId="4" fillId="3" borderId="12" xfId="0" applyNumberFormat="1" applyFont="1" applyFill="1" applyBorder="1" applyAlignment="1" applyProtection="1">
      <alignment horizontal="center" vertical="center" wrapText="1"/>
    </xf>
    <xf numFmtId="1" fontId="4" fillId="3" borderId="15" xfId="0" applyNumberFormat="1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1" fontId="4" fillId="3" borderId="17" xfId="0" applyNumberFormat="1" applyFont="1" applyFill="1" applyBorder="1" applyAlignment="1" applyProtection="1">
      <alignment horizontal="center" vertical="center" wrapText="1"/>
    </xf>
    <xf numFmtId="0" fontId="10" fillId="4" borderId="27" xfId="0" applyFont="1" applyFill="1" applyBorder="1" applyAlignment="1" applyProtection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 vertical="center" wrapText="1"/>
    </xf>
    <xf numFmtId="0" fontId="10" fillId="4" borderId="13" xfId="0" applyFont="1" applyFill="1" applyBorder="1" applyAlignment="1" applyProtection="1">
      <alignment horizontal="center" vertical="center" wrapText="1"/>
    </xf>
    <xf numFmtId="1" fontId="4" fillId="4" borderId="12" xfId="0" applyNumberFormat="1" applyFont="1" applyFill="1" applyBorder="1" applyAlignment="1" applyProtection="1">
      <alignment horizontal="center" vertical="center" wrapText="1"/>
    </xf>
    <xf numFmtId="1" fontId="4" fillId="4" borderId="15" xfId="0" applyNumberFormat="1" applyFont="1" applyFill="1" applyBorder="1" applyAlignment="1" applyProtection="1">
      <alignment horizontal="center" vertical="center" wrapText="1"/>
    </xf>
    <xf numFmtId="0" fontId="10" fillId="4" borderId="20" xfId="0" applyFont="1" applyFill="1" applyBorder="1" applyAlignment="1" applyProtection="1">
      <alignment horizontal="center" vertical="center" wrapText="1"/>
    </xf>
    <xf numFmtId="1" fontId="4" fillId="4" borderId="17" xfId="0" applyNumberFormat="1" applyFont="1" applyFill="1" applyBorder="1" applyAlignment="1" applyProtection="1">
      <alignment horizontal="center" vertical="center" wrapText="1"/>
    </xf>
    <xf numFmtId="0" fontId="10" fillId="5" borderId="27" xfId="0" applyFont="1" applyFill="1" applyBorder="1" applyAlignment="1" applyProtection="1">
      <alignment horizontal="center" vertical="center" wrapText="1"/>
    </xf>
    <xf numFmtId="1" fontId="4" fillId="5" borderId="11" xfId="0" applyNumberFormat="1" applyFont="1" applyFill="1" applyBorder="1" applyAlignment="1" applyProtection="1">
      <alignment horizontal="center" vertical="center" wrapText="1"/>
    </xf>
    <xf numFmtId="0" fontId="10" fillId="5" borderId="13" xfId="0" applyFont="1" applyFill="1" applyBorder="1" applyAlignment="1" applyProtection="1">
      <alignment horizontal="center" vertical="center" wrapText="1"/>
    </xf>
    <xf numFmtId="1" fontId="4" fillId="5" borderId="12" xfId="0" applyNumberFormat="1" applyFont="1" applyFill="1" applyBorder="1" applyAlignment="1" applyProtection="1">
      <alignment horizontal="center" vertical="center" wrapText="1"/>
    </xf>
    <xf numFmtId="1" fontId="4" fillId="5" borderId="15" xfId="0" applyNumberFormat="1" applyFont="1" applyFill="1" applyBorder="1" applyAlignment="1" applyProtection="1">
      <alignment horizontal="center" vertical="center" wrapText="1"/>
    </xf>
    <xf numFmtId="0" fontId="10" fillId="5" borderId="20" xfId="0" applyFont="1" applyFill="1" applyBorder="1" applyAlignment="1" applyProtection="1">
      <alignment horizontal="center" vertical="center" wrapText="1"/>
    </xf>
    <xf numFmtId="1" fontId="4" fillId="5" borderId="17" xfId="0" applyNumberFormat="1" applyFont="1" applyFill="1" applyBorder="1" applyAlignment="1" applyProtection="1">
      <alignment horizontal="center" vertical="center" wrapText="1"/>
    </xf>
    <xf numFmtId="0" fontId="5" fillId="6" borderId="13" xfId="0" applyFont="1" applyFill="1" applyBorder="1" applyAlignment="1" applyProtection="1">
      <alignment horizontal="center" vertical="center" wrapText="1"/>
    </xf>
    <xf numFmtId="0" fontId="9" fillId="7" borderId="50" xfId="0" applyFont="1" applyFill="1" applyBorder="1" applyAlignment="1" applyProtection="1">
      <alignment horizontal="center" vertical="center" wrapText="1"/>
    </xf>
    <xf numFmtId="4" fontId="9" fillId="7" borderId="51" xfId="0" applyNumberFormat="1" applyFont="1" applyFill="1" applyBorder="1" applyAlignment="1" applyProtection="1">
      <alignment horizontal="center" vertical="center" wrapText="1"/>
    </xf>
    <xf numFmtId="4" fontId="9" fillId="7" borderId="52" xfId="0" applyNumberFormat="1" applyFont="1" applyFill="1" applyBorder="1" applyAlignment="1" applyProtection="1">
      <alignment horizontal="center" vertical="center" wrapText="1"/>
    </xf>
    <xf numFmtId="0" fontId="9" fillId="7" borderId="53" xfId="0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center"/>
    </xf>
    <xf numFmtId="0" fontId="5" fillId="6" borderId="7" xfId="0" applyFont="1" applyFill="1" applyBorder="1" applyAlignment="1" applyProtection="1">
      <alignment horizontal="center" vertical="center"/>
    </xf>
    <xf numFmtId="4" fontId="5" fillId="0" borderId="7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164" fontId="5" fillId="6" borderId="41" xfId="0" applyNumberFormat="1" applyFont="1" applyFill="1" applyBorder="1" applyAlignment="1" applyProtection="1">
      <alignment horizontal="center" vertical="center" wrapText="1"/>
    </xf>
    <xf numFmtId="2" fontId="10" fillId="4" borderId="34" xfId="0" applyNumberFormat="1" applyFont="1" applyFill="1" applyBorder="1" applyAlignment="1" applyProtection="1">
      <alignment horizontal="center" vertical="center" wrapText="1"/>
    </xf>
    <xf numFmtId="2" fontId="10" fillId="5" borderId="34" xfId="0" applyNumberFormat="1" applyFont="1" applyFill="1" applyBorder="1" applyAlignment="1" applyProtection="1">
      <alignment horizontal="center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1D569A"/>
      <color rgb="FF21365E"/>
      <color rgb="FFE7E7E8"/>
      <color rgb="FFB4B2B2"/>
      <color rgb="FF9D9B9C"/>
      <color rgb="FF00325F"/>
      <color rgb="FFFFFFCC"/>
      <color rgb="FFFFFFFF"/>
      <color rgb="FFFBF88D"/>
      <color rgb="FFCEF7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487680</xdr:colOff>
      <xdr:row>0</xdr:row>
      <xdr:rowOff>0</xdr:rowOff>
    </xdr:from>
    <xdr:to>
      <xdr:col>3</xdr:col>
      <xdr:colOff>184989</xdr:colOff>
      <xdr:row>0</xdr:row>
      <xdr:rowOff>1620000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" y="0"/>
          <a:ext cx="3751149" cy="162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396240</xdr:rowOff>
    </xdr:from>
    <xdr:to>
      <xdr:col>17</xdr:col>
      <xdr:colOff>1422228</xdr:colOff>
      <xdr:row>0</xdr:row>
      <xdr:rowOff>2016240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6989" y="396240"/>
          <a:ext cx="5354148" cy="16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B1:R33"/>
  <sheetViews>
    <sheetView showGridLines="0" tabSelected="1" topLeftCell="A3" zoomScale="50" zoomScaleNormal="50" zoomScaleSheetLayoutView="50" zoomScalePageLayoutView="49" workbookViewId="0">
      <selection activeCell="F17" sqref="F17"/>
    </sheetView>
  </sheetViews>
  <sheetFormatPr baseColWidth="10" defaultColWidth="11.5546875" defaultRowHeight="15" x14ac:dyDescent="0.35"/>
  <cols>
    <col min="1" max="1" width="4.44140625" style="60" customWidth="1"/>
    <col min="2" max="2" width="30.33203125" style="60" customWidth="1"/>
    <col min="3" max="4" width="21.33203125" style="60" customWidth="1"/>
    <col min="5" max="14" width="24.77734375" style="60" customWidth="1"/>
    <col min="15" max="15" width="7.44140625" style="60" customWidth="1"/>
    <col min="16" max="18" width="24.77734375" style="60" customWidth="1"/>
    <col min="19" max="19" width="4.44140625" style="60" customWidth="1"/>
    <col min="20" max="16384" width="11.5546875" style="60"/>
  </cols>
  <sheetData>
    <row r="1" spans="2:18" ht="175.2" customHeight="1" x14ac:dyDescent="0.3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2:18" s="61" customFormat="1" ht="40.799999999999997" customHeight="1" x14ac:dyDescent="0.8">
      <c r="B2" s="140" t="s">
        <v>7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</row>
    <row r="3" spans="2:18" s="62" customFormat="1" ht="27" customHeight="1" x14ac:dyDescent="0.55000000000000004">
      <c r="B3" s="141" t="s">
        <v>11</v>
      </c>
      <c r="C3" s="142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</row>
    <row r="4" spans="2:18" s="62" customFormat="1" ht="27" customHeight="1" x14ac:dyDescent="0.55000000000000004">
      <c r="B4" s="143" t="s">
        <v>15</v>
      </c>
      <c r="C4" s="144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</row>
    <row r="5" spans="2:18" s="62" customFormat="1" ht="27" customHeight="1" x14ac:dyDescent="0.55000000000000004">
      <c r="B5" s="143" t="s">
        <v>14</v>
      </c>
      <c r="C5" s="144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</row>
    <row r="6" spans="2:18" s="62" customFormat="1" ht="27" customHeight="1" x14ac:dyDescent="0.55000000000000004">
      <c r="B6" s="157" t="s">
        <v>13</v>
      </c>
      <c r="C6" s="158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</row>
    <row r="7" spans="2:18" s="66" customFormat="1" ht="27" customHeight="1" x14ac:dyDescent="0.55000000000000004">
      <c r="B7" s="1"/>
      <c r="C7" s="2"/>
      <c r="D7" s="50"/>
      <c r="E7" s="50"/>
      <c r="F7" s="50"/>
      <c r="G7" s="3"/>
      <c r="H7" s="63"/>
      <c r="I7" s="4"/>
      <c r="J7" s="4"/>
      <c r="K7" s="64"/>
      <c r="L7" s="64"/>
      <c r="M7" s="64"/>
      <c r="N7" s="64"/>
      <c r="O7" s="5"/>
      <c r="P7" s="6"/>
      <c r="Q7" s="6"/>
      <c r="R7" s="65"/>
    </row>
    <row r="8" spans="2:18" s="66" customFormat="1" ht="64.2" customHeight="1" x14ac:dyDescent="0.55000000000000004">
      <c r="B8" s="147" t="s">
        <v>4</v>
      </c>
      <c r="C8" s="147" t="s">
        <v>5</v>
      </c>
      <c r="D8" s="154" t="s">
        <v>18</v>
      </c>
      <c r="E8" s="147" t="s">
        <v>20</v>
      </c>
      <c r="F8" s="147" t="s">
        <v>28</v>
      </c>
      <c r="G8" s="147" t="s">
        <v>29</v>
      </c>
      <c r="H8" s="145" t="s">
        <v>21</v>
      </c>
      <c r="I8" s="160" t="s">
        <v>40</v>
      </c>
      <c r="J8" s="145" t="s">
        <v>41</v>
      </c>
      <c r="K8" s="160" t="s">
        <v>42</v>
      </c>
      <c r="L8" s="147" t="s">
        <v>43</v>
      </c>
      <c r="M8" s="147" t="s">
        <v>44</v>
      </c>
      <c r="N8" s="147" t="s">
        <v>45</v>
      </c>
      <c r="P8" s="180" t="s">
        <v>27</v>
      </c>
      <c r="Q8" s="153"/>
      <c r="R8" s="153"/>
    </row>
    <row r="9" spans="2:18" s="66" customFormat="1" ht="64.8" customHeight="1" thickBot="1" x14ac:dyDescent="0.6">
      <c r="B9" s="148"/>
      <c r="C9" s="148"/>
      <c r="D9" s="155"/>
      <c r="E9" s="148"/>
      <c r="F9" s="148"/>
      <c r="G9" s="148"/>
      <c r="H9" s="146"/>
      <c r="I9" s="161"/>
      <c r="J9" s="146"/>
      <c r="K9" s="161"/>
      <c r="L9" s="148"/>
      <c r="M9" s="148"/>
      <c r="N9" s="148"/>
      <c r="P9" s="7" t="s">
        <v>26</v>
      </c>
      <c r="Q9" s="7" t="s">
        <v>19</v>
      </c>
      <c r="R9" s="8" t="s">
        <v>2</v>
      </c>
    </row>
    <row r="10" spans="2:18" s="66" customFormat="1" ht="35.4" customHeight="1" x14ac:dyDescent="0.55000000000000004">
      <c r="B10" s="190" t="s">
        <v>30</v>
      </c>
      <c r="C10" s="189">
        <v>25</v>
      </c>
      <c r="D10" s="69"/>
      <c r="E10" s="11">
        <f xml:space="preserve"> D10*K10</f>
        <v>0</v>
      </c>
      <c r="F10" s="9"/>
      <c r="G10" s="12">
        <f>D10*M10</f>
        <v>0</v>
      </c>
      <c r="H10" s="102">
        <f>D10*N10</f>
        <v>0</v>
      </c>
      <c r="I10" s="92">
        <v>55</v>
      </c>
      <c r="J10" s="108"/>
      <c r="K10" s="92">
        <f>(C10*2/20)+(C10*2/20*0.1)</f>
        <v>2.75</v>
      </c>
      <c r="L10" s="10"/>
      <c r="M10" s="11">
        <v>0.25</v>
      </c>
      <c r="N10" s="11">
        <v>0.57499999999999996</v>
      </c>
      <c r="P10" s="181" t="s">
        <v>33</v>
      </c>
      <c r="Q10" s="13">
        <v>20</v>
      </c>
      <c r="R10" s="170">
        <f t="shared" ref="R10:R24" si="0">(D10/Q10)</f>
        <v>0</v>
      </c>
    </row>
    <row r="11" spans="2:18" s="66" customFormat="1" ht="35.4" customHeight="1" x14ac:dyDescent="0.55000000000000004">
      <c r="B11" s="190"/>
      <c r="C11" s="189">
        <v>30</v>
      </c>
      <c r="D11" s="69"/>
      <c r="E11" s="16">
        <f xml:space="preserve"> D11*K11</f>
        <v>0</v>
      </c>
      <c r="F11" s="9"/>
      <c r="G11" s="12">
        <f>D11*M11</f>
        <v>0</v>
      </c>
      <c r="H11" s="102">
        <f>D11*N11</f>
        <v>0</v>
      </c>
      <c r="I11" s="92">
        <v>66</v>
      </c>
      <c r="J11" s="108"/>
      <c r="K11" s="92">
        <f>(C11*2/20)+(C11*2/20*0.1)</f>
        <v>3.3</v>
      </c>
      <c r="L11" s="10"/>
      <c r="M11" s="11">
        <v>0.3</v>
      </c>
      <c r="N11" s="11">
        <v>0.67500000000000004</v>
      </c>
      <c r="P11" s="125" t="s">
        <v>34</v>
      </c>
      <c r="Q11" s="18">
        <v>20</v>
      </c>
      <c r="R11" s="171">
        <f t="shared" si="0"/>
        <v>0</v>
      </c>
    </row>
    <row r="12" spans="2:18" s="66" customFormat="1" ht="35.4" customHeight="1" x14ac:dyDescent="0.55000000000000004">
      <c r="B12" s="190"/>
      <c r="C12" s="191">
        <v>35</v>
      </c>
      <c r="D12" s="70"/>
      <c r="E12" s="14">
        <f t="shared" ref="E12:E24" si="1" xml:space="preserve"> D12*K12</f>
        <v>0</v>
      </c>
      <c r="F12" s="15"/>
      <c r="G12" s="17">
        <f t="shared" ref="G12:G24" si="2">D12*M12</f>
        <v>0</v>
      </c>
      <c r="H12" s="103">
        <f t="shared" ref="H12:H24" si="3">D12*N12</f>
        <v>0</v>
      </c>
      <c r="I12" s="93">
        <v>77</v>
      </c>
      <c r="J12" s="108"/>
      <c r="K12" s="93">
        <f>(C12*2/20)+(C12*2/20*0.1)</f>
        <v>3.85</v>
      </c>
      <c r="L12" s="10"/>
      <c r="M12" s="16">
        <v>0.35</v>
      </c>
      <c r="N12" s="16">
        <v>0.77500000000000002</v>
      </c>
      <c r="P12" s="125" t="s">
        <v>34</v>
      </c>
      <c r="Q12" s="18">
        <v>20</v>
      </c>
      <c r="R12" s="126">
        <f t="shared" si="0"/>
        <v>0</v>
      </c>
    </row>
    <row r="13" spans="2:18" s="66" customFormat="1" ht="35.4" customHeight="1" x14ac:dyDescent="0.55000000000000004">
      <c r="B13" s="190"/>
      <c r="C13" s="192">
        <v>40</v>
      </c>
      <c r="D13" s="119"/>
      <c r="E13" s="14">
        <f t="shared" si="1"/>
        <v>0</v>
      </c>
      <c r="F13" s="15"/>
      <c r="G13" s="17">
        <f t="shared" si="2"/>
        <v>0</v>
      </c>
      <c r="H13" s="103">
        <f t="shared" si="3"/>
        <v>0</v>
      </c>
      <c r="I13" s="120">
        <v>88</v>
      </c>
      <c r="J13" s="108"/>
      <c r="K13" s="93">
        <f>(C13*2/20)+(C13*2/20*0.1)</f>
        <v>4.4000000000000004</v>
      </c>
      <c r="L13" s="10"/>
      <c r="M13" s="14">
        <v>0.4</v>
      </c>
      <c r="N13" s="14">
        <v>0.88749999999999996</v>
      </c>
      <c r="P13" s="125" t="s">
        <v>34</v>
      </c>
      <c r="Q13" s="18">
        <v>20</v>
      </c>
      <c r="R13" s="126">
        <f t="shared" si="0"/>
        <v>0</v>
      </c>
    </row>
    <row r="14" spans="2:18" s="66" customFormat="1" ht="35.4" customHeight="1" thickBot="1" x14ac:dyDescent="0.6">
      <c r="B14" s="193"/>
      <c r="C14" s="194">
        <v>45</v>
      </c>
      <c r="D14" s="71"/>
      <c r="E14" s="19">
        <f t="shared" si="1"/>
        <v>0</v>
      </c>
      <c r="F14" s="20"/>
      <c r="G14" s="22">
        <f t="shared" si="2"/>
        <v>0</v>
      </c>
      <c r="H14" s="104">
        <f t="shared" si="3"/>
        <v>0</v>
      </c>
      <c r="I14" s="94">
        <v>99</v>
      </c>
      <c r="J14" s="109"/>
      <c r="K14" s="94">
        <f>(C14*2/20)+(C14*2/20*0.1)</f>
        <v>4.95</v>
      </c>
      <c r="L14" s="21"/>
      <c r="M14" s="19">
        <v>0.45</v>
      </c>
      <c r="N14" s="19">
        <v>1</v>
      </c>
      <c r="P14" s="182" t="s">
        <v>34</v>
      </c>
      <c r="Q14" s="23">
        <v>20</v>
      </c>
      <c r="R14" s="172">
        <f t="shared" si="0"/>
        <v>0</v>
      </c>
    </row>
    <row r="15" spans="2:18" s="66" customFormat="1" ht="35.4" customHeight="1" x14ac:dyDescent="0.55000000000000004">
      <c r="B15" s="195" t="s">
        <v>31</v>
      </c>
      <c r="C15" s="196">
        <v>25</v>
      </c>
      <c r="D15" s="72"/>
      <c r="E15" s="219">
        <f t="shared" si="1"/>
        <v>0</v>
      </c>
      <c r="F15" s="15"/>
      <c r="G15" s="26">
        <f t="shared" si="2"/>
        <v>0</v>
      </c>
      <c r="H15" s="105">
        <f>D15*N15</f>
        <v>0</v>
      </c>
      <c r="I15" s="95">
        <v>55</v>
      </c>
      <c r="J15" s="108"/>
      <c r="K15" s="95">
        <f>(C15*2/10)+(C15*2/10*0.1)</f>
        <v>5.5</v>
      </c>
      <c r="L15" s="10"/>
      <c r="M15" s="25">
        <v>0.5</v>
      </c>
      <c r="N15" s="25">
        <v>1.65</v>
      </c>
      <c r="P15" s="183" t="s">
        <v>35</v>
      </c>
      <c r="Q15" s="13">
        <v>10</v>
      </c>
      <c r="R15" s="173">
        <f t="shared" si="0"/>
        <v>0</v>
      </c>
    </row>
    <row r="16" spans="2:18" s="66" customFormat="1" ht="35.4" customHeight="1" x14ac:dyDescent="0.55000000000000004">
      <c r="B16" s="197"/>
      <c r="C16" s="196">
        <v>30</v>
      </c>
      <c r="D16" s="72"/>
      <c r="E16" s="24">
        <f t="shared" si="1"/>
        <v>0</v>
      </c>
      <c r="F16" s="15"/>
      <c r="G16" s="26">
        <f t="shared" si="2"/>
        <v>0</v>
      </c>
      <c r="H16" s="105">
        <f>D16*N16</f>
        <v>0</v>
      </c>
      <c r="I16" s="95">
        <v>66</v>
      </c>
      <c r="J16" s="108"/>
      <c r="K16" s="95">
        <f>(C16*2/10)+(C16*2/10*0.1)</f>
        <v>6.6</v>
      </c>
      <c r="L16" s="10"/>
      <c r="M16" s="25">
        <v>0.6</v>
      </c>
      <c r="N16" s="25">
        <v>1.9750000000000001</v>
      </c>
      <c r="P16" s="127" t="s">
        <v>35</v>
      </c>
      <c r="Q16" s="18">
        <v>10</v>
      </c>
      <c r="R16" s="174">
        <f t="shared" si="0"/>
        <v>0</v>
      </c>
    </row>
    <row r="17" spans="2:18" s="66" customFormat="1" ht="35.4" customHeight="1" x14ac:dyDescent="0.55000000000000004">
      <c r="B17" s="197"/>
      <c r="C17" s="198">
        <v>35</v>
      </c>
      <c r="D17" s="73"/>
      <c r="E17" s="27">
        <f t="shared" si="1"/>
        <v>0</v>
      </c>
      <c r="F17" s="15"/>
      <c r="G17" s="29">
        <f t="shared" si="2"/>
        <v>0</v>
      </c>
      <c r="H17" s="106">
        <f>D17*N17</f>
        <v>0</v>
      </c>
      <c r="I17" s="96">
        <v>77</v>
      </c>
      <c r="J17" s="108"/>
      <c r="K17" s="96">
        <f>(C17*2/10)+(C17*2/10*0.1)</f>
        <v>7.7</v>
      </c>
      <c r="L17" s="10"/>
      <c r="M17" s="28">
        <v>0.7</v>
      </c>
      <c r="N17" s="28">
        <v>2.2999999999999998</v>
      </c>
      <c r="P17" s="127" t="s">
        <v>35</v>
      </c>
      <c r="Q17" s="18">
        <v>10</v>
      </c>
      <c r="R17" s="128">
        <f t="shared" si="0"/>
        <v>0</v>
      </c>
    </row>
    <row r="18" spans="2:18" s="66" customFormat="1" ht="35.4" customHeight="1" x14ac:dyDescent="0.55000000000000004">
      <c r="B18" s="197"/>
      <c r="C18" s="199">
        <v>40</v>
      </c>
      <c r="D18" s="121"/>
      <c r="E18" s="27">
        <f t="shared" si="1"/>
        <v>0</v>
      </c>
      <c r="F18" s="15"/>
      <c r="G18" s="29">
        <f t="shared" si="2"/>
        <v>0</v>
      </c>
      <c r="H18" s="106">
        <f t="shared" si="3"/>
        <v>0</v>
      </c>
      <c r="I18" s="122">
        <v>88</v>
      </c>
      <c r="J18" s="108"/>
      <c r="K18" s="96">
        <f>(C18*2/10)+(C18*2/10*0.1)</f>
        <v>8.8000000000000007</v>
      </c>
      <c r="L18" s="10"/>
      <c r="M18" s="27">
        <v>0.8</v>
      </c>
      <c r="N18" s="27">
        <v>2.625</v>
      </c>
      <c r="P18" s="127" t="s">
        <v>35</v>
      </c>
      <c r="Q18" s="18">
        <v>10</v>
      </c>
      <c r="R18" s="128">
        <f t="shared" si="0"/>
        <v>0</v>
      </c>
    </row>
    <row r="19" spans="2:18" s="66" customFormat="1" ht="35.4" customHeight="1" thickBot="1" x14ac:dyDescent="0.6">
      <c r="B19" s="200"/>
      <c r="C19" s="201">
        <v>45</v>
      </c>
      <c r="D19" s="74"/>
      <c r="E19" s="30">
        <f t="shared" si="1"/>
        <v>0</v>
      </c>
      <c r="F19" s="20"/>
      <c r="G19" s="31">
        <f t="shared" si="2"/>
        <v>0</v>
      </c>
      <c r="H19" s="107">
        <f t="shared" si="3"/>
        <v>0</v>
      </c>
      <c r="I19" s="97">
        <v>99</v>
      </c>
      <c r="J19" s="109"/>
      <c r="K19" s="97">
        <f>(C19*2/10)+(C19*2/10*0.1)</f>
        <v>9.9</v>
      </c>
      <c r="L19" s="21"/>
      <c r="M19" s="30">
        <v>0.9</v>
      </c>
      <c r="N19" s="30">
        <v>2.95</v>
      </c>
      <c r="P19" s="184" t="s">
        <v>35</v>
      </c>
      <c r="Q19" s="23">
        <v>10</v>
      </c>
      <c r="R19" s="175">
        <f t="shared" si="0"/>
        <v>0</v>
      </c>
    </row>
    <row r="20" spans="2:18" s="66" customFormat="1" ht="35.4" customHeight="1" x14ac:dyDescent="0.55000000000000004">
      <c r="B20" s="202" t="s">
        <v>32</v>
      </c>
      <c r="C20" s="203">
        <v>25</v>
      </c>
      <c r="D20" s="75"/>
      <c r="E20" s="220">
        <f t="shared" si="1"/>
        <v>0</v>
      </c>
      <c r="F20" s="33">
        <f>D20*L20</f>
        <v>0</v>
      </c>
      <c r="G20" s="35">
        <f t="shared" si="2"/>
        <v>0</v>
      </c>
      <c r="H20" s="88">
        <f>D20*N20</f>
        <v>0</v>
      </c>
      <c r="I20" s="98">
        <v>27.5</v>
      </c>
      <c r="J20" s="110">
        <v>27.5</v>
      </c>
      <c r="K20" s="98">
        <f>(($C20*2/25)+($C20*2/25*0.1))/2</f>
        <v>1.1000000000000001</v>
      </c>
      <c r="L20" s="34">
        <f>(($C20*2/25)+($C20*2/25*0.1))/2</f>
        <v>1.1000000000000001</v>
      </c>
      <c r="M20" s="33">
        <v>0.2</v>
      </c>
      <c r="N20" s="33">
        <v>0.44</v>
      </c>
      <c r="P20" s="188" t="s">
        <v>36</v>
      </c>
      <c r="Q20" s="13">
        <v>25</v>
      </c>
      <c r="R20" s="176">
        <f t="shared" si="0"/>
        <v>0</v>
      </c>
    </row>
    <row r="21" spans="2:18" s="66" customFormat="1" ht="35.4" customHeight="1" x14ac:dyDescent="0.55000000000000004">
      <c r="B21" s="204"/>
      <c r="C21" s="203">
        <v>30</v>
      </c>
      <c r="D21" s="75"/>
      <c r="E21" s="32">
        <f t="shared" si="1"/>
        <v>0</v>
      </c>
      <c r="F21" s="33">
        <f>D21*L21</f>
        <v>0</v>
      </c>
      <c r="G21" s="35">
        <f t="shared" si="2"/>
        <v>0</v>
      </c>
      <c r="H21" s="88">
        <f>D21*N21</f>
        <v>0</v>
      </c>
      <c r="I21" s="98">
        <v>33</v>
      </c>
      <c r="J21" s="110">
        <v>33</v>
      </c>
      <c r="K21" s="98">
        <f>(($C21*2/25)+($C21*2/25*0.1))/2</f>
        <v>1.3199999999999998</v>
      </c>
      <c r="L21" s="34">
        <f>(($C21*2/25)+($C21*2/25*0.1))/2</f>
        <v>1.3199999999999998</v>
      </c>
      <c r="M21" s="33">
        <v>0.24</v>
      </c>
      <c r="N21" s="33">
        <v>0.52</v>
      </c>
      <c r="P21" s="187" t="s">
        <v>36</v>
      </c>
      <c r="Q21" s="18">
        <v>25</v>
      </c>
      <c r="R21" s="177">
        <f t="shared" si="0"/>
        <v>0</v>
      </c>
    </row>
    <row r="22" spans="2:18" s="66" customFormat="1" ht="35.4" customHeight="1" x14ac:dyDescent="0.55000000000000004">
      <c r="B22" s="204"/>
      <c r="C22" s="205">
        <v>35</v>
      </c>
      <c r="D22" s="76"/>
      <c r="E22" s="36">
        <f t="shared" si="1"/>
        <v>0</v>
      </c>
      <c r="F22" s="37">
        <f t="shared" ref="F22:F24" si="4">D22*L22</f>
        <v>0</v>
      </c>
      <c r="G22" s="39">
        <f t="shared" si="2"/>
        <v>0</v>
      </c>
      <c r="H22" s="89">
        <f>D22*N22</f>
        <v>0</v>
      </c>
      <c r="I22" s="99">
        <v>38.5</v>
      </c>
      <c r="J22" s="111">
        <v>38.5</v>
      </c>
      <c r="K22" s="99">
        <f>(($C22*2/25)+($C22*2/25*0.1))/2</f>
        <v>1.5399999999999998</v>
      </c>
      <c r="L22" s="38">
        <f>(($C22*2/25)+($C22*2/25*0.1))/2</f>
        <v>1.5399999999999998</v>
      </c>
      <c r="M22" s="37">
        <v>0.28000000000000003</v>
      </c>
      <c r="N22" s="37">
        <v>0.6</v>
      </c>
      <c r="P22" s="129" t="s">
        <v>36</v>
      </c>
      <c r="Q22" s="18">
        <v>25</v>
      </c>
      <c r="R22" s="130">
        <f t="shared" si="0"/>
        <v>0</v>
      </c>
    </row>
    <row r="23" spans="2:18" s="66" customFormat="1" ht="35.4" customHeight="1" x14ac:dyDescent="0.55000000000000004">
      <c r="B23" s="204"/>
      <c r="C23" s="206">
        <v>40</v>
      </c>
      <c r="D23" s="123"/>
      <c r="E23" s="36">
        <f t="shared" si="1"/>
        <v>0</v>
      </c>
      <c r="F23" s="37">
        <f t="shared" si="4"/>
        <v>0</v>
      </c>
      <c r="G23" s="39">
        <f t="shared" si="2"/>
        <v>0</v>
      </c>
      <c r="H23" s="89">
        <f>D23*N23</f>
        <v>0</v>
      </c>
      <c r="I23" s="124">
        <v>44</v>
      </c>
      <c r="J23" s="111">
        <v>44</v>
      </c>
      <c r="K23" s="99">
        <v>2.2000000000000002</v>
      </c>
      <c r="L23" s="38">
        <v>2.2000000000000002</v>
      </c>
      <c r="M23" s="36">
        <v>0.4</v>
      </c>
      <c r="N23" s="36">
        <v>0.27500000000000002</v>
      </c>
      <c r="P23" s="129" t="s">
        <v>37</v>
      </c>
      <c r="Q23" s="18">
        <v>20</v>
      </c>
      <c r="R23" s="130">
        <f t="shared" si="0"/>
        <v>0</v>
      </c>
    </row>
    <row r="24" spans="2:18" s="66" customFormat="1" ht="35.4" customHeight="1" thickBot="1" x14ac:dyDescent="0.6">
      <c r="B24" s="207"/>
      <c r="C24" s="208">
        <v>45</v>
      </c>
      <c r="D24" s="67"/>
      <c r="E24" s="40">
        <f t="shared" si="1"/>
        <v>0</v>
      </c>
      <c r="F24" s="40">
        <f t="shared" si="4"/>
        <v>0</v>
      </c>
      <c r="G24" s="42">
        <f t="shared" si="2"/>
        <v>0</v>
      </c>
      <c r="H24" s="90">
        <f t="shared" si="3"/>
        <v>0</v>
      </c>
      <c r="I24" s="100">
        <v>49.5</v>
      </c>
      <c r="J24" s="112">
        <v>49.5</v>
      </c>
      <c r="K24" s="100">
        <f>(($C24*2/20)+($C24*2/20*0.1))/2</f>
        <v>2.4750000000000001</v>
      </c>
      <c r="L24" s="41">
        <f>(($C24*2/20)+($C24*2/20*0.1))/2</f>
        <v>2.4750000000000001</v>
      </c>
      <c r="M24" s="40">
        <v>0.45</v>
      </c>
      <c r="N24" s="40">
        <v>0.3</v>
      </c>
      <c r="P24" s="185" t="s">
        <v>37</v>
      </c>
      <c r="Q24" s="23">
        <v>20</v>
      </c>
      <c r="R24" s="178">
        <f t="shared" si="0"/>
        <v>0</v>
      </c>
    </row>
    <row r="25" spans="2:18" s="66" customFormat="1" ht="64.2" customHeight="1" x14ac:dyDescent="0.55000000000000004">
      <c r="B25" s="209" t="s">
        <v>25</v>
      </c>
      <c r="C25" s="159"/>
      <c r="D25" s="68">
        <f>SUM(D10:D24)</f>
        <v>0</v>
      </c>
      <c r="E25" s="43">
        <f>SUM(E10:E24)</f>
        <v>0</v>
      </c>
      <c r="F25" s="43">
        <f>SUM(F20:F24)</f>
        <v>0</v>
      </c>
      <c r="G25" s="43">
        <f>SUM(G10:G24)</f>
        <v>0</v>
      </c>
      <c r="H25" s="91">
        <f>SUM(H10:H24)</f>
        <v>0</v>
      </c>
      <c r="I25" s="101"/>
      <c r="J25" s="113"/>
      <c r="K25" s="101"/>
      <c r="L25" s="44"/>
      <c r="M25" s="45"/>
      <c r="N25" s="45"/>
      <c r="P25" s="186" t="s">
        <v>12</v>
      </c>
      <c r="Q25" s="162"/>
      <c r="R25" s="179">
        <f>SUM(R10:R24)</f>
        <v>0</v>
      </c>
    </row>
    <row r="26" spans="2:18" s="66" customFormat="1" ht="36" customHeight="1" x14ac:dyDescent="0.55000000000000004">
      <c r="B26" s="46"/>
      <c r="C26" s="46"/>
      <c r="D26" s="46"/>
      <c r="E26" s="46"/>
      <c r="F26" s="46"/>
      <c r="G26" s="46"/>
      <c r="H26" s="46"/>
      <c r="I26" s="46"/>
      <c r="J26" s="47"/>
      <c r="K26" s="5"/>
      <c r="L26" s="5"/>
      <c r="M26" s="5"/>
      <c r="N26" s="5"/>
      <c r="O26" s="5"/>
      <c r="P26" s="48"/>
      <c r="Q26" s="5"/>
    </row>
    <row r="27" spans="2:18" s="66" customFormat="1" ht="64.2" customHeight="1" x14ac:dyDescent="0.55000000000000004">
      <c r="B27" s="77"/>
      <c r="C27" s="163" t="s">
        <v>9</v>
      </c>
      <c r="D27" s="164"/>
      <c r="E27" s="164"/>
      <c r="F27" s="165"/>
      <c r="G27" s="166" t="s">
        <v>24</v>
      </c>
      <c r="H27" s="168" t="s">
        <v>8</v>
      </c>
      <c r="I27" s="169"/>
      <c r="J27" s="214"/>
      <c r="K27" s="114"/>
      <c r="L27" s="133" t="s">
        <v>39</v>
      </c>
      <c r="M27" s="133"/>
      <c r="N27" s="133"/>
      <c r="O27" s="133"/>
      <c r="P27" s="133"/>
      <c r="Q27" s="133"/>
      <c r="R27" s="133"/>
    </row>
    <row r="28" spans="2:18" s="66" customFormat="1" ht="64.2" customHeight="1" x14ac:dyDescent="0.55000000000000004">
      <c r="B28" s="210" t="s">
        <v>3</v>
      </c>
      <c r="C28" s="85" t="s">
        <v>22</v>
      </c>
      <c r="D28" s="86" t="s">
        <v>23</v>
      </c>
      <c r="E28" s="87" t="s">
        <v>16</v>
      </c>
      <c r="F28" s="54" t="s">
        <v>17</v>
      </c>
      <c r="G28" s="167"/>
      <c r="H28" s="131" t="s">
        <v>1</v>
      </c>
      <c r="I28" s="132"/>
      <c r="J28" s="215"/>
      <c r="K28" s="115"/>
      <c r="L28" s="133"/>
      <c r="M28" s="133"/>
      <c r="N28" s="133"/>
      <c r="O28" s="133"/>
      <c r="P28" s="133"/>
      <c r="Q28" s="133"/>
      <c r="R28" s="133"/>
    </row>
    <row r="29" spans="2:18" s="66" customFormat="1" ht="35.4" customHeight="1" x14ac:dyDescent="0.55000000000000004">
      <c r="B29" s="211" t="s">
        <v>6</v>
      </c>
      <c r="C29" s="81">
        <f>E25</f>
        <v>0</v>
      </c>
      <c r="D29" s="82">
        <f>F25</f>
        <v>0</v>
      </c>
      <c r="E29" s="83">
        <f>G25</f>
        <v>0</v>
      </c>
      <c r="F29" s="84">
        <f>SUM(C29+D29+E29)</f>
        <v>0</v>
      </c>
      <c r="G29" s="57">
        <f>H25</f>
        <v>0</v>
      </c>
      <c r="H29" s="134">
        <f>SUM(F29+G29)</f>
        <v>0</v>
      </c>
      <c r="I29" s="135"/>
      <c r="J29" s="216"/>
      <c r="K29" s="115"/>
      <c r="L29" s="133"/>
      <c r="M29" s="133"/>
      <c r="N29" s="133"/>
      <c r="O29" s="133"/>
      <c r="P29" s="133"/>
      <c r="Q29" s="133"/>
      <c r="R29" s="133"/>
    </row>
    <row r="30" spans="2:18" s="66" customFormat="1" ht="36" customHeight="1" thickBot="1" x14ac:dyDescent="0.6">
      <c r="B30" s="212" t="s">
        <v>10</v>
      </c>
      <c r="C30" s="116"/>
      <c r="D30" s="117"/>
      <c r="E30" s="118"/>
      <c r="F30" s="49">
        <f>C30+D30+E30</f>
        <v>0</v>
      </c>
      <c r="G30" s="58"/>
      <c r="H30" s="136">
        <f>F30+G30</f>
        <v>0</v>
      </c>
      <c r="I30" s="137"/>
      <c r="J30" s="217"/>
      <c r="K30" s="115"/>
      <c r="L30" s="133"/>
      <c r="M30" s="133"/>
      <c r="N30" s="133"/>
      <c r="O30" s="133"/>
      <c r="P30" s="133"/>
      <c r="Q30" s="133"/>
      <c r="R30" s="133"/>
    </row>
    <row r="31" spans="2:18" s="66" customFormat="1" ht="35.4" customHeight="1" x14ac:dyDescent="0.55000000000000004">
      <c r="B31" s="213" t="s">
        <v>0</v>
      </c>
      <c r="C31" s="79">
        <f>C30-C29</f>
        <v>0</v>
      </c>
      <c r="D31" s="80">
        <f t="shared" ref="D31" si="5">D30-D29</f>
        <v>0</v>
      </c>
      <c r="E31" s="78">
        <f>E30-E29</f>
        <v>0</v>
      </c>
      <c r="F31" s="55">
        <f>F30-F29</f>
        <v>0</v>
      </c>
      <c r="G31" s="56">
        <f>G30-G29</f>
        <v>0</v>
      </c>
      <c r="H31" s="138">
        <f>H30-H29</f>
        <v>0</v>
      </c>
      <c r="I31" s="139"/>
      <c r="J31" s="218"/>
      <c r="K31" s="115"/>
      <c r="L31" s="133"/>
      <c r="M31" s="133"/>
      <c r="N31" s="133"/>
      <c r="O31" s="133"/>
      <c r="P31" s="133"/>
      <c r="Q31" s="133"/>
      <c r="R31" s="133"/>
    </row>
    <row r="32" spans="2:18" s="66" customFormat="1" ht="35.4" customHeight="1" x14ac:dyDescent="0.55000000000000004">
      <c r="B32" s="50"/>
      <c r="C32" s="51"/>
      <c r="D32" s="51"/>
      <c r="E32" s="51"/>
      <c r="F32" s="51"/>
      <c r="G32" s="51"/>
      <c r="H32" s="52"/>
      <c r="I32" s="52"/>
      <c r="J32" s="5"/>
      <c r="K32" s="53"/>
      <c r="L32" s="53"/>
      <c r="M32" s="53"/>
      <c r="N32" s="53"/>
      <c r="O32" s="53"/>
      <c r="P32" s="53"/>
      <c r="Q32" s="53"/>
    </row>
    <row r="33" spans="2:18" s="66" customFormat="1" ht="231.6" customHeight="1" x14ac:dyDescent="0.55000000000000004">
      <c r="B33" s="133" t="s">
        <v>38</v>
      </c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</row>
  </sheetData>
  <mergeCells count="37">
    <mergeCell ref="B10:B14"/>
    <mergeCell ref="B15:B19"/>
    <mergeCell ref="B20:B24"/>
    <mergeCell ref="B33:R33"/>
    <mergeCell ref="B6:C6"/>
    <mergeCell ref="B25:C25"/>
    <mergeCell ref="L8:L9"/>
    <mergeCell ref="M8:M9"/>
    <mergeCell ref="I8:I9"/>
    <mergeCell ref="G8:G9"/>
    <mergeCell ref="H8:H9"/>
    <mergeCell ref="K8:K9"/>
    <mergeCell ref="P25:Q25"/>
    <mergeCell ref="C27:F27"/>
    <mergeCell ref="G27:G28"/>
    <mergeCell ref="H27:J27"/>
    <mergeCell ref="B2:R2"/>
    <mergeCell ref="B3:C3"/>
    <mergeCell ref="B5:C5"/>
    <mergeCell ref="B4:C4"/>
    <mergeCell ref="J8:J9"/>
    <mergeCell ref="N8:N9"/>
    <mergeCell ref="B8:B9"/>
    <mergeCell ref="C8:C9"/>
    <mergeCell ref="E8:E9"/>
    <mergeCell ref="F8:F9"/>
    <mergeCell ref="D3:R3"/>
    <mergeCell ref="D4:R4"/>
    <mergeCell ref="D5:R5"/>
    <mergeCell ref="D6:R6"/>
    <mergeCell ref="P8:R8"/>
    <mergeCell ref="D8:D9"/>
    <mergeCell ref="H28:J28"/>
    <mergeCell ref="L27:R31"/>
    <mergeCell ref="H29:J29"/>
    <mergeCell ref="H30:J30"/>
    <mergeCell ref="H31:J31"/>
  </mergeCells>
  <printOptions horizontalCentered="1" verticalCentered="1"/>
  <pageMargins left="0.25" right="0.25" top="0.75" bottom="0.75" header="0.3" footer="0.3"/>
  <pageSetup paperSize="8" scale="48" orientation="landscape" r:id="rId1"/>
  <headerFooter alignWithMargins="0"/>
  <ignoredErrors>
    <ignoredError sqref="F2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Personalstundenrechner</vt:lpstr>
      <vt:lpstr>Personalstundenrechner!Druckbereich</vt:lpstr>
    </vt:vector>
  </TitlesOfParts>
  <Company>Stadt Dinslaken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Elsner, Hartmuth</dc:creator>
  <cp:lastModifiedBy>Steinhauer, Lars</cp:lastModifiedBy>
  <cp:lastPrinted>2022-02-10T09:17:09Z</cp:lastPrinted>
  <dcterms:created xsi:type="dcterms:W3CDTF">2007-11-14T08:37:21Z</dcterms:created>
  <dcterms:modified xsi:type="dcterms:W3CDTF">2026-08-25T11:53:03Z</dcterms:modified>
</cp:coreProperties>
</file>