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u-dortmund.de\FK12\FK12\DJI\AKJ-Stat\Kooperationen\Landesjugendämter NW\BERICHTSWESEN\HzE Bericht 2021\Jugendamtstabellen\"/>
    </mc:Choice>
  </mc:AlternateContent>
  <bookViews>
    <workbookView xWindow="0" yWindow="0" windowWidth="20490" windowHeight="7620" tabRatio="839" firstSheet="6" activeTab="13"/>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57" l="1"/>
  <c r="D18" i="57"/>
  <c r="D17" i="57"/>
  <c r="D16" i="57"/>
  <c r="D15" i="57"/>
  <c r="D14" i="57"/>
  <c r="D13" i="57"/>
  <c r="D12" i="57"/>
  <c r="D11" i="57"/>
  <c r="D10" i="57"/>
  <c r="N51" i="61" l="1"/>
  <c r="N50" i="61"/>
  <c r="H51" i="61"/>
  <c r="H50" i="61"/>
  <c r="F51" i="61"/>
  <c r="F50" i="61"/>
  <c r="D51" i="61"/>
  <c r="D50" i="61"/>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49" i="61"/>
  <c r="N47" i="61"/>
  <c r="N46" i="61"/>
  <c r="N45" i="61"/>
  <c r="H49" i="61"/>
  <c r="H47" i="61"/>
  <c r="H46" i="61"/>
  <c r="H45" i="61"/>
  <c r="F49" i="61"/>
  <c r="F47" i="61"/>
  <c r="F46" i="61"/>
  <c r="F45"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H9" i="61"/>
  <c r="F9" i="61"/>
  <c r="H8" i="61"/>
  <c r="F8" i="61"/>
  <c r="D8" i="61"/>
  <c r="H7" i="61"/>
  <c r="F7" i="61"/>
  <c r="D7" i="61"/>
  <c r="J3" i="61" s="1"/>
  <c r="L37" i="61" l="1"/>
  <c r="L51" i="61"/>
  <c r="L50" i="61"/>
  <c r="J38" i="61"/>
  <c r="J51" i="61"/>
  <c r="J50" i="61"/>
  <c r="J115" i="6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L49" i="61"/>
  <c r="J45" i="61"/>
  <c r="L47" i="61"/>
  <c r="J49" i="61"/>
  <c r="L46" i="61"/>
  <c r="J47" i="61"/>
  <c r="L45"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alcChain>
</file>

<file path=xl/comments1.xml><?xml version="1.0" encoding="utf-8"?>
<comments xmlns="http://schemas.openxmlformats.org/spreadsheetml/2006/main">
  <authors>
    <author>TF</author>
  </authors>
  <commentList>
    <comment ref="A13" authorId="0" shapeId="0">
      <text>
        <r>
          <rPr>
            <sz val="9"/>
            <color indexed="81"/>
            <rFont val="Segoe UI"/>
            <family val="2"/>
          </rPr>
          <t>(Angaben der Bevölkerungs-fortschreibung zum 31.12.2018 basieren auf der Basis des Zensus 2011)</t>
        </r>
      </text>
    </comment>
    <comment ref="A42" authorId="0" shapeId="0">
      <text>
        <r>
          <rPr>
            <sz val="9"/>
            <color indexed="81"/>
            <rFont val="Tahoma"/>
            <family val="2"/>
          </rPr>
          <t>Die Daten sind für Jugendämter von kreisangehörigen Gemeinden nicht verfügbar. Ebenso liegen die Daten nicht für den jeweiligen Jugendamtstyp vor!</t>
        </r>
      </text>
    </comment>
    <comment ref="A134" authorId="0" shapeId="0">
      <text>
        <r>
          <rPr>
            <sz val="9"/>
            <color indexed="81"/>
            <rFont val="Tahoma"/>
            <family val="2"/>
          </rPr>
          <t>Die Daten sind für Jugendämter von kreisangehörigen Gemeinden nicht verfügbar. Ebenso liegen die Daten nicht für den jeweiligen Jugendamtstyp vor!</t>
        </r>
      </text>
    </comment>
    <comment ref="A166" authorId="0" shapeId="0">
      <text>
        <r>
          <rPr>
            <sz val="9"/>
            <color indexed="81"/>
            <rFont val="Tahoma"/>
            <family val="2"/>
          </rPr>
          <t>Die Daten zum Migrationshintergrund (ausländische Herkunft und die in der Familie gesprochene Sprache) werden für Köln aufgrund einer fehlerhaften Erfassung nicht ausgewiesen. Eine Klärung steht noch aus. Deshalb wird an dieser Stelle auch auf die Ergebnisse für NRW und das Rheinland für die beiden Aufwertungsdimensionen für den Migrationshintergrund verzichtet.</t>
        </r>
      </text>
    </comment>
    <comment ref="A186" authorId="0" shapeId="0">
      <text>
        <r>
          <rPr>
            <sz val="9"/>
            <color indexed="81"/>
            <rFont val="Segoe UI"/>
            <family val="2"/>
          </rPr>
          <t>Bei den ambulanten Hilfen  werden – wie in der Darstellung der Jugendamtstabellen in den Vorjahren – die Tagesgruppe und die ISE-Maßnahmen nicht mitberücksichtigt.</t>
        </r>
      </text>
    </comment>
  </commentList>
</comments>
</file>

<file path=xl/comments2.xml><?xml version="1.0" encoding="utf-8"?>
<comments xmlns="http://schemas.openxmlformats.org/spreadsheetml/2006/main">
  <authors>
    <author>TF</author>
  </authors>
  <commentList>
    <comment ref="B48" authorId="0" shapeId="0">
      <text>
        <r>
          <rPr>
            <b/>
            <sz val="9"/>
            <color indexed="81"/>
            <rFont val="Tahoma"/>
            <family val="2"/>
          </rPr>
          <t>Fußnote 5</t>
        </r>
      </text>
    </comment>
  </commentList>
</comments>
</file>

<file path=xl/comments3.xml><?xml version="1.0" encoding="utf-8"?>
<comments xmlns="http://schemas.openxmlformats.org/spreadsheetml/2006/main">
  <authors>
    <author>P080R115</author>
  </authors>
  <commentList>
    <comment ref="E201" authorId="0" shapeId="0">
      <text>
        <r>
          <rPr>
            <b/>
            <sz val="9"/>
            <color indexed="81"/>
            <rFont val="Segoe UI"/>
            <family val="2"/>
          </rPr>
          <t xml:space="preserve">Fußnote 3
</t>
        </r>
      </text>
    </comment>
  </commentList>
</comments>
</file>

<file path=xl/sharedStrings.xml><?xml version="1.0" encoding="utf-8"?>
<sst xmlns="http://schemas.openxmlformats.org/spreadsheetml/2006/main" count="2598" uniqueCount="423">
  <si>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</si>
  <si>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</si>
  <si>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</si>
  <si>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</si>
  <si>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</si>
  <si>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</si>
  <si>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</si>
  <si>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</si>
  <si>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</si>
  <si>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</si>
  <si>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</si>
  <si>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</si>
  <si>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</si>
  <si>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</si>
  <si>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</si>
  <si>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</si>
  <si>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</si>
  <si>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</si>
  <si>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</si>
  <si>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</si>
  <si>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</si>
  <si>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</si>
  <si>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</si>
  <si>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</si>
  <si>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</si>
  <si>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</si>
  <si>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</si>
  <si>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</si>
  <si>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</si>
  <si>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</si>
  <si>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</si>
  <si>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</si>
  <si>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</si>
  <si>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</si>
  <si>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</si>
  <si>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</si>
  <si>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</si>
  <si>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</si>
  <si>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</si>
  <si>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</si>
  <si>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</si>
  <si>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</si>
  <si>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</si>
  <si>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</si>
  <si>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</si>
  <si>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</si>
  <si>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</si>
  <si>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</si>
  <si>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</si>
  <si>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</si>
  <si>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</si>
  <si>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</si>
  <si>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</si>
  <si>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</si>
  <si>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</si>
  <si>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</si>
  <si>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</si>
  <si>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</si>
  <si>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</si>
  <si>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</si>
  <si>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</si>
  <si>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</si>
  <si>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</si>
  <si>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</si>
  <si>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</si>
  <si>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</si>
  <si>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</si>
  <si>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</si>
  <si>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</si>
  <si>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</si>
  <si>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</si>
  <si>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</si>
  <si>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</si>
  <si>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</si>
  <si>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</si>
  <si>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</si>
  <si>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</si>
  <si>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</si>
  <si>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</si>
  <si>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</si>
  <si>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</si>
  <si>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</si>
  <si>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</si>
  <si>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</si>
  <si>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</si>
  <si>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</si>
  <si>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</si>
  <si>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</si>
  <si>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</si>
  <si>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</si>
  <si>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</si>
  <si>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</si>
  <si>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</si>
  <si>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</si>
  <si>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</si>
  <si>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</si>
  <si>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</si>
  <si>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</si>
  <si>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</si>
  <si>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</si>
  <si>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</si>
  <si>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</si>
  <si>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</si>
  <si>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</si>
  <si>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</si>
  <si>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</si>
  <si>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</si>
  <si>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</si>
  <si>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</si>
  <si>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</si>
  <si>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</si>
  <si>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</si>
  <si>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</si>
  <si>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</si>
  <si>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</si>
  <si>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</si>
  <si>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</si>
  <si>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</si>
  <si>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</si>
  <si>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</si>
  <si>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</si>
  <si>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</si>
  <si>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</si>
  <si>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</si>
  <si>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</si>
  <si>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</si>
  <si>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</si>
  <si>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</si>
  <si>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</si>
  <si>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</si>
  <si>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</si>
  <si>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</si>
  <si>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</si>
  <si>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</si>
  <si>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</si>
  <si>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</si>
  <si>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</si>
  <si>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</si>
  <si>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</si>
  <si>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</si>
  <si>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</si>
  <si>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</si>
  <si>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</si>
  <si>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</si>
  <si>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</si>
  <si>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</si>
  <si>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</si>
  <si>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</si>
  <si>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</si>
  <si>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</si>
  <si>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</si>
  <si>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</si>
  <si>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</si>
  <si>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</si>
  <si>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</si>
  <si>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</si>
  <si>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</si>
  <si>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</si>
  <si>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</si>
  <si>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</si>
  <si>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</si>
  <si>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</si>
  <si>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</si>
  <si>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</si>
  <si>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</si>
  <si>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</si>
  <si>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</si>
  <si>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</si>
  <si>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</si>
  <si>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</si>
  <si>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</si>
  <si>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</si>
  <si>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</si>
  <si>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</si>
  <si>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</si>
  <si>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</si>
  <si>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</si>
  <si>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</si>
  <si>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</si>
  <si>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</si>
  <si>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</si>
  <si>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</si>
  <si>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</si>
  <si>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</si>
  <si>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</si>
  <si>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</si>
  <si>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</si>
  <si>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</si>
  <si>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</si>
  <si>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</si>
  <si>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</si>
  <si>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</si>
  <si>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</si>
  <si>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</si>
  <si>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</si>
  <si>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</si>
  <si>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</si>
  <si>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</si>
  <si>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</si>
  <si>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</si>
  <si>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</si>
  <si>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</si>
  <si>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</si>
  <si>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</si>
  <si>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</si>
  <si>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</si>
  <si>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</si>
  <si>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</si>
  <si>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</si>
  <si>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</si>
  <si>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</si>
  <si>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</si>
  <si>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</si>
  <si>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</si>
  <si>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</si>
  <si>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</si>
  <si>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</si>
  <si>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</si>
  <si>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</si>
  <si>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</si>
  <si>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</si>
  <si>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</si>
  <si>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</si>
  <si>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</si>
  <si>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</si>
  <si>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</si>
  <si>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</si>
  <si>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</si>
  <si>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</si>
  <si>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</si>
  <si>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</si>
  <si>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</si>
  <si>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</si>
  <si>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</si>
  <si>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</si>
  <si>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</si>
  <si>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</si>
  <si>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</si>
  <si>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</si>
  <si>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</si>
  <si>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</si>
  <si>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</si>
  <si>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</si>
  <si>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</si>
  <si>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</si>
  <si>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</si>
  <si>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</si>
  <si>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</si>
  <si>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</si>
  <si>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</si>
  <si>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</si>
  <si>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</si>
  <si>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</si>
  <si>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</si>
  <si>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</si>
  <si>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</si>
  <si>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</si>
  <si>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</si>
  <si>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</si>
  <si>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</si>
  <si>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</si>
  <si>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</si>
  <si>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</si>
  <si>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</si>
  <si>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</si>
  <si>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</si>
  <si>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</si>
  <si>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</si>
  <si>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</si>
  <si>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</si>
  <si>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</si>
  <si>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</si>
  <si>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</si>
  <si>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</si>
  <si>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</si>
  <si>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</si>
  <si>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</si>
  <si>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</si>
  <si>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</si>
  <si>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</si>
  <si>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</si>
  <si>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</si>
  <si>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</si>
  <si>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</si>
  <si>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</si>
  <si>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</si>
  <si>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</si>
  <si>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</si>
  <si>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</si>
  <si>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</si>
  <si>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</si>
  <si>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</si>
  <si>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</si>
  <si>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</si>
  <si>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</si>
  <si>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</si>
  <si>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</si>
  <si>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</si>
  <si>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</si>
  <si>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</si>
  <si>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</si>
  <si>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</si>
  <si>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</si>
  <si>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</si>
  <si>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</si>
  <si>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</si>
  <si>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</si>
  <si>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</si>
  <si>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</si>
  <si>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</si>
  <si>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</si>
  <si>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</si>
  <si>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</si>
  <si>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</si>
  <si>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</si>
  <si>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</si>
  <si>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Spannweite</t>
  </si>
  <si>
    <t>KS-2 (2)</t>
  </si>
  <si>
    <t>KGu50-2 (4)</t>
  </si>
  <si>
    <t>KGu50-3 (5)</t>
  </si>
  <si>
    <t>KGu50-4 (6)</t>
  </si>
  <si>
    <t>KGü50-1 (7)</t>
  </si>
  <si>
    <t>KGü50-2 (8)</t>
  </si>
  <si>
    <t>KGü50-3 (9)</t>
  </si>
  <si>
    <t>KGü50-4 (10)</t>
  </si>
  <si>
    <t>N (Anzahl)</t>
  </si>
  <si>
    <t>Jugendamt
(St. = Stadt;
Kr. = Kreis)</t>
  </si>
  <si>
    <r>
      <t>Jugendamts-
typ</t>
    </r>
    <r>
      <rPr>
        <sz val="12"/>
        <color indexed="8"/>
        <rFont val="Calibri"/>
        <family val="2"/>
      </rPr>
      <t>¹</t>
    </r>
  </si>
  <si>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</si>
  <si>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</si>
  <si>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</si>
  <si>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</si>
  <si>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</si>
  <si>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</si>
  <si>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</si>
  <si>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</si>
  <si>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</si>
  <si>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</si>
  <si>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</si>
  <si>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</si>
  <si>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</si>
  <si>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</si>
  <si>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</si>
  <si>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</si>
  <si>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</si>
  <si>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</si>
  <si>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</si>
  <si>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</si>
  <si>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</si>
  <si>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</si>
  <si>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</si>
  <si>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</si>
  <si>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</si>
  <si>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</si>
  <si>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</si>
  <si>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</si>
  <si>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</si>
  <si>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</si>
  <si>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</si>
  <si>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</si>
  <si>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</si>
  <si>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</si>
  <si>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</si>
  <si>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</si>
  <si>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r>
      <t>Intensität von ambulanten Hilfen (andauernde Hilfen)</t>
    </r>
    <r>
      <rPr>
        <sz val="10"/>
        <rFont val="Calibri"/>
        <family val="2"/>
      </rPr>
      <t>¹</t>
    </r>
  </si>
  <si>
    <t>Ambulante Hilfen gem. §§ 27,2, 29-32, 35 SGB VIII (Zahl der Kinder)</t>
  </si>
  <si>
    <t>Quelle: IT.NRW, Zusammenstellung und Berechnung Arbeitsstelle Kinder- und Jugendhilfestatistik</t>
  </si>
  <si>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</si>
  <si>
    <t>Bielefeld, krfr. Stadt</t>
  </si>
  <si>
    <t>Geilenkirchen, Stadt</t>
  </si>
  <si>
    <t xml:space="preserve">Anmerkungen: Die Ergebnisse werden hier für die kreisfreien Städte und die Kreise dargestellt. Die Ergebnisse zu den kreisangehörigen Gemeinden mit einem eigenen Jugendamt werden dabei ihrem jeweiligen Kreis zugeordnet. </t>
  </si>
  <si>
    <t>Die Fallzahlen der 18- bis unter 27-Jährigen werden auf die Bevölkerungsgruppe der 18- bis unter 21-Jährigen bezogen.</t>
  </si>
  <si>
    <r>
      <t>18 Jahre und älter</t>
    </r>
    <r>
      <rPr>
        <vertAlign val="superscript"/>
        <sz val="10"/>
        <rFont val="Arial"/>
        <family val="2"/>
      </rPr>
      <t>1</t>
    </r>
  </si>
  <si>
    <t>Altersgruppe der 10- bis unter 27-Jährigen</t>
  </si>
  <si>
    <r>
      <t>10 Jahre und älter</t>
    </r>
    <r>
      <rPr>
        <vertAlign val="superscript"/>
        <sz val="10"/>
        <rFont val="Arial"/>
        <family val="2"/>
      </rPr>
      <t>1</t>
    </r>
  </si>
  <si>
    <t>Die Fallzahlen der unter 27-Jährigen werden auf die Bevölkerungsgruppe der unter 21-Jährigen bezogen.</t>
  </si>
  <si>
    <r>
      <t>insgesamt</t>
    </r>
    <r>
      <rPr>
        <vertAlign val="superscript"/>
        <sz val="10"/>
        <rFont val="Arial"/>
        <family val="2"/>
      </rPr>
      <t>2</t>
    </r>
  </si>
  <si>
    <t>Inanspruchnahme pro 10.000 der 6- bis unter 21-Jährigen</t>
  </si>
  <si>
    <t>Die Hilfen für junge Volljährige sind hier – wie auch in den vorherigen Veröffentlichungen der Jugendamtstabellen – mitberücksichtigt.</t>
  </si>
  <si>
    <t>Anmerkung: Die Hilfen für junge Volljährige sind hier – wie auch in den vorherigen Veröffentlichungen der Jugendamtstabellen – mitberücksichtigt.</t>
  </si>
  <si>
    <t xml:space="preserve">Anmerkung: Ergebnisse zu den Jugendamtstypen liegen für diese Auswertung nicht vor. </t>
  </si>
  <si>
    <t>Anmerkung: Die Hilfen für junge Volljährige sind hier – wie auch in den vorherigen Veröffentlichungen der Jugendamtstabellen – mitberücksichtigt. Siehe auch Anmerkung in Tab. 3a.</t>
  </si>
  <si>
    <t>Siehe Anmerkung in Tab. 3a.</t>
  </si>
  <si>
    <t>Tabelle 9: Lebenslagen von Hilfen zur Erziehung in Anspruch nehmenden jungen Menschen (ohne Erziehungsberatung) in den Jugendamtsbezirken Nordrhein-Westfalens; 2019 (begonnene Hilfen, Angaben absolut und in %) (Jugendamtsbezirke sind innerhalb der Jugendamtstypen alphabetisch sortiert)</t>
  </si>
  <si>
    <t>Tabelle 3b: Leistungen der Hilfen zur Erziehung (ohne Erziehungsberatung) nach Leistungssegmenten in den Jugendamtsbezirken Nordrhein-Westfalens; 2019 (Aufsummierung der am 31.12. eines Jahres andauernden und der innerhalb eines Jahres beendeten Hilfen; Angaben absolut) (Jugendamtsbezirke sind innerhalb der Jugendamtstypen alphabetisch sortiert)</t>
  </si>
  <si>
    <t>Tabelle 2: Bevölkerung in den Jugendamtsbezirken in Nordrhein-Westfalen 2019</t>
  </si>
  <si>
    <t>Tabelle 4: Inanspruchnahme von Leistungen der Hilfen zur Erziehung (ohne Erziehungsberatung) nach Leistungssegmenten in den Jugendamtsbezirken Nordrhein-Westfalens; 2019 (Aufsummierung der am 31.12. eines Jahres andauernden und der innerhalb eines Jahres beendeten Hilfen; Angaben pro 10.000 der unter 21-jährigen Bevölkerung) (Jugendamtsbezirke sind innerhalb der Jugendamtstypen alphabetisch sortiert)</t>
  </si>
  <si>
    <t>Tabelle 6: Inanspruchnahme von Leistungen der Hilfen zur Erziehung (ohne Erziehungsberatung) nach Geschlecht und Leistungssegmenten in den Jugendamtsbezirken Nordrhein-Westfalens; 2019 (Aufsummierung der am 31.12. eines Jahres andauernden und der innerhalb eines Jahres beendeten Leistungen; Angaben pro 10.000 der unter 21-jährigen Bevölkerung) (Jugendamtsbezirke sind innerhalb der Jugendamtstypen alphabetisch sortiert)</t>
  </si>
  <si>
    <t>Tabelle 5: Inanspruchnahme von Leistungen der Hilfen zur Erziehung (ohne Erziehungsberatung) nach Altersgruppen und Leistungssegmenten in den Jugendamtsbezirken Nordrhein-Westfalens; 2019 (andauernde Hilfen am 31.12.; Angaben pro 10.000 der altersgleichen Bevölkerung) (Jugendamtsbezirke sind innerhalb der Jugendamtstypen alphabetisch sortiert)</t>
  </si>
  <si>
    <t>Tabelle 8: Eingliederungshilfen (§ 35a SGB VIII) nach Altersgruppen und Geschlecht in den Jugendamtsbezirken Nordrhein-Westfalens; 2019 (Aufsummierung der am 31.12. eines Jahres andauernden und der innerhalb eines Jahres beendeten Leistungen; Angaben absolut, Inanspruchnahme pro 10.000 der altersgleichen Bevölkerung) (Jugendamtsbezirke sind innerhalb der Jugendamtstypen alphabetisch sortiert)</t>
  </si>
  <si>
    <t>,</t>
  </si>
  <si>
    <t>Eine Erläuterung zu den Abkürzungen für die Jugendamtstypen findet sich im Anhang des HzE-Berichtes 2021 (Kap. 6.4).</t>
  </si>
  <si>
    <t>Quelle: Forschungsdatenzentrum der Statistischen Ämter des Bundes und der Länder (FDZ): Statistiken der Kinder- und Jugendhilfe – Ausgaben und Einnahmen, 2019; Zusammenstellung und Berechnung Arbeitsstelle Kinder- und Jugendhilfestatistik</t>
  </si>
  <si>
    <t>Bevölkerung in den Jugendamtsbezirken in Nordrhein-Westfalen 2019</t>
  </si>
  <si>
    <t>Jugendamtstabellen 2019, Datengrundlage für das HzE-Berichtswesen NRW 2021</t>
  </si>
  <si>
    <t>Leistungen der Hilfen zur Erziehung (ohne Erziehungsberatung) nach Leistungssegmenten in den Jugendamtsbezirken Nordrhein-Westfalens; 2019 (Aufsummierung der am 31.12. eines Jahres andauernden und der innerhalb eines Jahres beendeten Hilfen; Angaben absolut) (Jugendamtsbezirke sind innerhalb der Jugendamtstypen alphabetisch sortiert)</t>
  </si>
  <si>
    <t>Inanspruchnahme von Leistungen der Hilfen zur Erziehung (ohne Erziehungsberatung) nach Leistungssegmenten in den Jugendamtsbezirken Nordrhein-Westfalens; 2019 (Aufsummierung der am 31.12. eines Jahres andauernden und der innerhalb eines Jahres beendeten Hilfen; Angaben pro 10.000 der unter 21-jährigen Bevölkerung) (Jugendamtsbezirke sind innerhalb der Jugendamtstypen alphabetisch sortiert)</t>
  </si>
  <si>
    <t>Inanspruchnahme von Leistungen der Hilfen zur Erziehung (ohne Erziehungsberatung) nach Altersgruppen und Leistungssegmenten in den Jugendamtsbezirken Nordrhein-Westfalens; 2019 (andauernde Hilfen am 31.12.; Angaben pro 10.000 der altersgleichen Bevölkerung) (Jugendamtsbezirke sind innerhalb der Jugendamtstypen alphabetisch sortiert)</t>
  </si>
  <si>
    <t>Inanspruchnahme von Leistungen der Hilfen zur Erziehung (ohne Erziehungsberatung) nach Geschlecht und Leistungssegmenten in den Jugendamtsbezirken Nordrhein-Westfalens; 2019 (Aufsummierung der am 31.12. eines Jahres andauernden und der innerhalb eines Jahres beendeten Leistungen; Angaben pro 10.000 der unter 21-jährigen Bevölkerung) (Jugendamtsbezirke sind innerhalb der Jugendamtstypen alphabetisch sortiert)</t>
  </si>
  <si>
    <t>Erziehungsberatung (§ 28 SGB VIII) nach Altersgruppen und Geschlecht  in den Jugendamtsbezirken der Kreise und kreisfreien Städte Nordrhein-Westfalens; 2019 (andauernde Hilfen am 31.12.; Angaben absolut, Inanspruchnahme pro 10.000 der altersgleichen Bevölkerung) (Jugendamtsbezirke sind alphabetisch sortiert)</t>
  </si>
  <si>
    <t>Eingliederungshilfen (§ 35a SGB VIII) nach Altersgruppen und Geschlecht in den Jugendamtsbezirken Nordrhein-Westfalens; 2019 (Aufsummierung der am 31.12. eines Jahres andauernden und der innerhalb eines Jahres beendeten Leistungen; Angaben absolut, Inanspruchnahme pro 10.000 der altersgleichen Bevölkerung) (Jugendamtsbezirke sind innerhalb der Jugendamtstypen alphabetisch sortiert)</t>
  </si>
  <si>
    <t>Lebenslagen von Hilfen zur Erziehung in Anspruch nehmenden jungen Menschen (ohne Erziehungsberatung) in den Jugendamtsbezirken Nordrhein-Westfalens; 2019 (begonnene Hilfen, Angaben absolut und in %) (Jugendamtsbezirke sind innerhalb der Jugendamtstypen alphabetisch sortiert)</t>
  </si>
  <si>
    <t>Dauer von familienersetzenden Hilfen und Intensität von ambulanten Leistungen in den Jugendamtsbezirken Nordrhein-Westfalens; 2019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</si>
  <si>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2019 (Angaben pro unter 21-Jährigen)</t>
  </si>
  <si>
    <t>Leistungen der Hilfen zur Erziehung (einschl. Erziehungsberatung) und der Erziehungsberatung in den Jugendamtsbezirken der Kreise und kreisfreien Städte Nordrhein-Westfalens; 2019 (Aufsummierung der am 31.12. eines Jahres andauernden und der innerhalb eines Jahres beendeten Hilfen; Angaben absolut, Inanspruchnahme pro 10.000 der unter 21-jährigen Bevölkerung) (Jugendamtsbezirke sind alphabetisch sortiert)</t>
  </si>
  <si>
    <t>Tabelle 3a: Leistungen der Hilfen zur Erziehung (einschl. Erziehungsberatung) und der Erziehungsberatung in den Jugendamtsbezirken der Kreise und kreisfreien Städte Nordrhein-Westfalens; 2019 (Aufsummierung der am 31.12. eines Jahres andauernden und der innerhalb eines Jahres beendeten Hilfen; Angaben absolut, Inanspruchnahme pro 10.000 der unter 21-jährigen Bevölkerung) (Kreise und kreisefreie Städte sind alphabetisch sortiert)</t>
  </si>
  <si>
    <t>Tabelle 7: Erziehungsberatung (§ 28 SGB VIII) nach Altersgruppen und Geschlecht in den Jugendamtsbezirken der Kreise und kreisfreien Städte Nordrhein-Westfalens; 2019 (andauernde Hilfen am 31.12.; Angaben absolut, Inanspruchnahme pro 10.000 der altersgleichen Bevölkerung) (Kreise und kreisfreie Städte sind alphabetisch sortiert)</t>
  </si>
  <si>
    <t>Tabelle 10: Dauer von familienersetzenden Hilfen und Intensität von ambulanten Leistungen in den Jugendamtsbezirken Nordrhein-Westfalens; 2019 (andauernde und beendete Hilfen, Anzahl der Hilfen absolut und durchschnittliche Dauer der Leistungen) (Jugendamtsbezirke sind innerhalb der Jugendamtstypen alphabetisch sortiert)</t>
  </si>
  <si>
    <t>Tabelle 11: Eckwerte zur Höhe der Pro-Kopf-Ausgaben der Jugendämter für die Hilfen zur Erziehung (einschl. der Hilfen für junge Volljährige) nach Jugendamtstypen in Nordrhein-Westfalen; 2019 (Angaben in EUR pro unter 21-Jährigen)</t>
  </si>
  <si>
    <t>Anmerkungen: Der Gesamtwert für die Jugendamtsbezirke weicht um 10 junge Menschen (bei den beendeten familienorientierten Hilfen) von dem NRW-Ergebnis der Standardtabellen von IT.NRW ab. Siehe auch Anmerkung in Tab. 3a.</t>
  </si>
  <si>
    <t>Der Gesamtwert für die Jugendamtsbezirke weicht um 10 junge Menschen (bei den beendeten familienorientierten Hilfen) von dem NRW-Ergebnis der Standardtabellen von IT.NRW ab. Vor diesem Hintergrund kann es bei den Inanspruchnahmequoten, in denen die entsprechenden Daten zu der Anzahl der Kinder in den familienorientierten Hilfen berücksichtigt werden, zu Abweichungen zu den Quoten des HzE-Berichts 2021 kommen. Diese sind allerdings sehr gering.</t>
  </si>
  <si>
    <t>2. Bevölkerung in den Jugendamtsbezirken in Nordrhein-Westfalen 2019</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</si>
  <si>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2019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</si>
  <si>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2019 (Aufsummierung der zum 31.12. eines Jahres andauernden und der innerhalb eines Jahres beendeten Hilfen; Angaben absolut)</t>
  </si>
  <si>
    <t>4. Inanspruchnahme von Leistungen der Hilfen zur Erziehung (ohne Erziehungsberatung) nach Leistungssegmenten in den Jugendamtsbezirken Nordrhein-Westfalens; 2019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</si>
  <si>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2019 (am 31.12. andauernde Hilfen; Angaben pro 10.000 der altersgleichen Bevölkerung)</t>
  </si>
  <si>
    <t xml:space="preserve">6. Inanspruchnahme von Leistungen der Hilfen zur Erziehung nach Geschlecht und Leistungssegmenten in den Jugendamtsbezirken Nordrhein-Westfalens; 2019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</si>
  <si>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2019 (andauernde Hilfen am 31.12; Angaben absolut, Inanspruchnahme pro 10.000 der altersgleichen Bevölkerung)</t>
  </si>
  <si>
    <t xml:space="preserve">8. Eingliederungshilfen (§ 35a SGB VIII) nach Altersgruppen und Geschlecht in den Jugendamtsbezirken Nordrhein-Westfalens; 2019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</si>
  <si>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2019 (begonnene Hilfen, Angaben absolut und in %) </t>
  </si>
  <si>
    <t>10. Dauer von familienersetzenden Hilfen und Intensität von ambulanten Leistungen in den Jugendamtsbezirken Nordrhein-Westfalens; 2019 (andauernde und beendete Hilfen, Anzahl der Hilfen absolut und durchschnittliche Dauer der Leistungen)</t>
  </si>
  <si>
    <t>(Angaben der Bevölkerungsfortschreibung zum 31.12.2019 basieren auf dem Zensus 2011)</t>
  </si>
  <si>
    <r>
      <t>Hinweis:</t>
    </r>
    <r>
      <rPr>
        <sz val="11"/>
        <color rgb="FFFF0000"/>
        <rFont val="Arial"/>
        <family val="2"/>
      </rPr>
      <t xml:space="preserve"> Die Berechnungen der Pro-Kopf-Ausgaben in diesem Tabellenblatt wurden im November 2023 korrigiert. Die Berechnungen in der ursprünglichen Veröffentlichung (Herbst 2021) beinhalteten abweichend von Veröffentlichungen in früheren Jahren die Ausgaben für Eingliederungshilfen nach § 35a SGB VIII.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</si>
</sst>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1"/>
      <color indexed="8"/>
      <name val="Calibri"/>
      <family val="2"/>
      <scheme val="minor"/>
    </font>
    <font>
      <vertAlign val="superscript"/>
      <sz val="10"/>
      <name val="Arial"/>
      <family val="2"/>
    </font>
    <font>
      <sz val="11"/>
      <color rgb="FFFF0000"/>
      <name val="Times New Roman"/>
      <family val="1"/>
    </font>
    <font>
      <b/>
      <sz val="9"/>
      <color indexed="81"/>
      <name val="Segoe UI"/>
      <family val="2"/>
    </font>
    <font>
      <b/>
      <sz val="11"/>
      <color rgb="FFFF0000"/>
      <name val="Arial"/>
      <family val="2"/>
    </font>
    <font>
      <sz val="11"/>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22">
    <xf numFmtId="0" fontId="0" fillId="0" borderId="0"/>
    <xf numFmtId="0" fontId="27" fillId="0" borderId="0"/>
    <xf numFmtId="0" fontId="20"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7" fontId="31"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19"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8" fontId="31"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19"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9" fontId="31"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19"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0" fontId="31"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19"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16" applyNumberFormat="0" applyAlignment="0" applyProtection="0"/>
    <xf numFmtId="0" fontId="31" fillId="20" borderId="16" applyNumberFormat="0" applyAlignment="0" applyProtection="0"/>
    <xf numFmtId="0" fontId="31" fillId="20" borderId="16" applyNumberFormat="0" applyAlignment="0" applyProtection="0"/>
    <xf numFmtId="0" fontId="31" fillId="20" borderId="17" applyNumberFormat="0" applyAlignment="0" applyProtection="0"/>
    <xf numFmtId="0" fontId="31" fillId="20" borderId="17" applyNumberFormat="0" applyAlignment="0" applyProtection="0"/>
    <xf numFmtId="0" fontId="31" fillId="20" borderId="17" applyNumberFormat="0" applyAlignment="0" applyProtection="0"/>
    <xf numFmtId="0" fontId="31" fillId="7" borderId="17" applyNumberFormat="0" applyAlignment="0" applyProtection="0"/>
    <xf numFmtId="0" fontId="31" fillId="7" borderId="17" applyNumberFormat="0" applyAlignment="0" applyProtection="0"/>
    <xf numFmtId="0" fontId="31" fillId="7" borderId="17" applyNumberFormat="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19" applyNumberFormat="0" applyFont="0" applyAlignment="0" applyProtection="0"/>
    <xf numFmtId="0" fontId="31" fillId="22" borderId="19" applyNumberFormat="0" applyFont="0" applyAlignment="0" applyProtection="0"/>
    <xf numFmtId="0" fontId="31" fillId="22" borderId="19" applyNumberFormat="0" applyFont="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2" fillId="0" borderId="0"/>
    <xf numFmtId="0" fontId="30" fillId="0" borderId="0"/>
    <xf numFmtId="0" fontId="31" fillId="0" borderId="0"/>
    <xf numFmtId="0" fontId="31" fillId="0" borderId="0"/>
    <xf numFmtId="0" fontId="30" fillId="0" borderId="0"/>
    <xf numFmtId="0" fontId="30" fillId="0" borderId="0"/>
    <xf numFmtId="0" fontId="30" fillId="0" borderId="0"/>
    <xf numFmtId="0" fontId="30" fillId="0" borderId="0"/>
    <xf numFmtId="0" fontId="32"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23" borderId="24" applyNumberFormat="0" applyAlignment="0" applyProtection="0"/>
    <xf numFmtId="0" fontId="31" fillId="23" borderId="24" applyNumberFormat="0" applyAlignment="0" applyProtection="0"/>
    <xf numFmtId="0" fontId="31" fillId="23" borderId="24" applyNumberFormat="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7" fillId="0" borderId="0"/>
    <xf numFmtId="0" fontId="16"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20" fillId="0" borderId="0"/>
    <xf numFmtId="0" fontId="15" fillId="0" borderId="0"/>
    <xf numFmtId="0" fontId="15"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15"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2" fillId="0" borderId="0"/>
    <xf numFmtId="0" fontId="34" fillId="0" borderId="0"/>
    <xf numFmtId="0" fontId="34" fillId="0" borderId="0"/>
    <xf numFmtId="0" fontId="20" fillId="0" borderId="0"/>
    <xf numFmtId="0" fontId="12" fillId="0" borderId="0"/>
    <xf numFmtId="0" fontId="20"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1" fillId="0" borderId="0"/>
    <xf numFmtId="0" fontId="34"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11" fillId="0" borderId="0"/>
    <xf numFmtId="0" fontId="34" fillId="0" borderId="0" applyNumberFormat="0" applyFont="0" applyFill="0" applyBorder="0" applyAlignment="0" applyProtection="0"/>
    <xf numFmtId="0" fontId="11" fillId="0" borderId="0"/>
    <xf numFmtId="0" fontId="11" fillId="0" borderId="0"/>
    <xf numFmtId="0" fontId="34"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20"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34" fillId="0" borderId="0"/>
    <xf numFmtId="0" fontId="11" fillId="0" borderId="0"/>
    <xf numFmtId="0" fontId="20" fillId="0" borderId="0"/>
    <xf numFmtId="0" fontId="20"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10" fillId="0" borderId="0"/>
    <xf numFmtId="0" fontId="20" fillId="0" borderId="0" applyNumberFormat="0" applyFont="0" applyFill="0" applyBorder="0" applyAlignment="0" applyProtection="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9" fillId="0" borderId="0"/>
    <xf numFmtId="0" fontId="9" fillId="0" borderId="0"/>
    <xf numFmtId="0" fontId="9" fillId="0" borderId="0"/>
    <xf numFmtId="0" fontId="8" fillId="0" borderId="0"/>
    <xf numFmtId="0" fontId="8"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Alignment="0" applyProtection="0"/>
    <xf numFmtId="0" fontId="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9">
    <xf numFmtId="0" fontId="0" fillId="0" borderId="0" xfId="0"/>
    <xf numFmtId="0" fontId="19" fillId="0" borderId="0" xfId="0" applyFont="1"/>
    <xf numFmtId="0" fontId="19" fillId="0" borderId="0" xfId="0" applyFont="1" applyAlignment="1">
      <alignment horizontal="center"/>
    </xf>
    <xf numFmtId="0" fontId="19" fillId="0" borderId="0" xfId="0" applyFont="1" applyBorder="1"/>
    <xf numFmtId="0" fontId="23" fillId="0" borderId="0" xfId="0" applyFont="1" applyAlignment="1">
      <alignment horizontal="left"/>
    </xf>
    <xf numFmtId="0" fontId="24" fillId="0" borderId="0" xfId="0" applyFont="1"/>
    <xf numFmtId="3" fontId="19" fillId="0" borderId="0" xfId="0" applyNumberFormat="1" applyFont="1"/>
    <xf numFmtId="0" fontId="25" fillId="0" borderId="0" xfId="0" applyFont="1" applyFill="1"/>
    <xf numFmtId="0" fontId="0" fillId="0" borderId="0" xfId="0" applyFill="1" applyAlignment="1">
      <alignment horizontal="center" vertical="top" wrapText="1"/>
    </xf>
    <xf numFmtId="0" fontId="0" fillId="0" borderId="0" xfId="0"/>
    <xf numFmtId="165" fontId="25" fillId="0" borderId="0" xfId="0" applyNumberFormat="1" applyFont="1" applyFill="1"/>
    <xf numFmtId="165" fontId="25" fillId="0" borderId="0" xfId="0"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horizontal="center" vertical="top" wrapText="1"/>
    </xf>
    <xf numFmtId="3" fontId="19" fillId="0" borderId="0" xfId="0" applyNumberFormat="1" applyFont="1" applyBorder="1"/>
    <xf numFmtId="3" fontId="0" fillId="0" borderId="0" xfId="0" applyNumberFormat="1" applyFont="1" applyBorder="1"/>
    <xf numFmtId="165" fontId="0" fillId="0" borderId="0" xfId="0" applyNumberFormat="1" applyFill="1"/>
    <xf numFmtId="1" fontId="0" fillId="0" borderId="0" xfId="0" applyNumberFormat="1" applyFill="1"/>
    <xf numFmtId="3" fontId="0" fillId="0" borderId="0" xfId="0" applyNumberFormat="1" applyFill="1"/>
    <xf numFmtId="0" fontId="19" fillId="0" borderId="0" xfId="0" applyFont="1"/>
    <xf numFmtId="0" fontId="23" fillId="0" borderId="0" xfId="0" applyFont="1" applyAlignment="1">
      <alignment horizontal="left"/>
    </xf>
    <xf numFmtId="0" fontId="19" fillId="0" borderId="0" xfId="0" applyFont="1" applyAlignment="1">
      <alignment horizontal="left" vertical="center" wrapText="1"/>
    </xf>
    <xf numFmtId="0" fontId="19" fillId="0" borderId="0" xfId="0" applyFont="1" applyAlignment="1">
      <alignment horizontal="center"/>
    </xf>
    <xf numFmtId="0" fontId="22" fillId="0" borderId="0" xfId="0" applyFont="1"/>
    <xf numFmtId="0" fontId="0" fillId="0" borderId="0" xfId="0"/>
    <xf numFmtId="0" fontId="0" fillId="0" borderId="0" xfId="0" applyFill="1"/>
    <xf numFmtId="0" fontId="19" fillId="0" borderId="0" xfId="0" applyFont="1" applyFill="1"/>
    <xf numFmtId="0" fontId="35" fillId="0" borderId="0" xfId="0" applyFont="1" applyFill="1"/>
    <xf numFmtId="0" fontId="0" fillId="0" borderId="0" xfId="0" applyFill="1" applyBorder="1"/>
    <xf numFmtId="0" fontId="24" fillId="0" borderId="0" xfId="0" applyFont="1" applyFill="1"/>
    <xf numFmtId="0" fontId="19" fillId="0" borderId="0" xfId="0" applyFont="1" applyFill="1" applyAlignment="1">
      <alignment horizontal="center"/>
    </xf>
    <xf numFmtId="0" fontId="38" fillId="0" borderId="0" xfId="0" applyFont="1" applyAlignment="1">
      <alignment horizontal="left"/>
    </xf>
    <xf numFmtId="0" fontId="28" fillId="0" borderId="0" xfId="1" applyFont="1" applyFill="1" applyBorder="1" applyAlignment="1">
      <alignment wrapText="1"/>
    </xf>
    <xf numFmtId="3" fontId="0" fillId="0" borderId="0" xfId="0" applyNumberFormat="1" applyFill="1" applyBorder="1"/>
    <xf numFmtId="0" fontId="38" fillId="0" borderId="0" xfId="0" applyNumberFormat="1" applyFont="1" applyAlignment="1">
      <alignment horizontal="left"/>
    </xf>
    <xf numFmtId="0" fontId="39" fillId="0" borderId="0" xfId="0" applyFont="1"/>
    <xf numFmtId="0" fontId="38" fillId="0" borderId="0" xfId="0" applyFont="1"/>
    <xf numFmtId="0" fontId="40" fillId="0" borderId="0" xfId="0" applyFont="1"/>
    <xf numFmtId="0" fontId="41" fillId="0" borderId="0" xfId="0" applyFont="1" applyAlignment="1">
      <alignment horizontal="left"/>
    </xf>
    <xf numFmtId="0" fontId="41" fillId="0" borderId="0" xfId="0" applyNumberFormat="1" applyFont="1" applyAlignment="1">
      <alignment horizontal="left"/>
    </xf>
    <xf numFmtId="0" fontId="0" fillId="0" borderId="0" xfId="0" applyAlignment="1">
      <alignment vertical="top"/>
    </xf>
    <xf numFmtId="0" fontId="20" fillId="0" borderId="0" xfId="0" applyFont="1" applyAlignment="1">
      <alignment vertical="top"/>
    </xf>
    <xf numFmtId="171" fontId="20" fillId="0" borderId="0" xfId="0" applyNumberFormat="1" applyFont="1" applyFill="1" applyBorder="1" applyAlignment="1">
      <alignment horizontal="center"/>
    </xf>
    <xf numFmtId="171" fontId="20" fillId="0" borderId="1" xfId="0" applyNumberFormat="1" applyFont="1" applyBorder="1"/>
    <xf numFmtId="0" fontId="27" fillId="0" borderId="1" xfId="1" applyFont="1" applyFill="1" applyBorder="1" applyAlignment="1">
      <alignment wrapText="1"/>
    </xf>
    <xf numFmtId="0" fontId="20" fillId="0" borderId="0" xfId="0" applyFont="1" applyFill="1" applyBorder="1"/>
    <xf numFmtId="0" fontId="40" fillId="0" borderId="0" xfId="0" applyFont="1" applyFill="1"/>
    <xf numFmtId="0" fontId="42" fillId="0" borderId="0" xfId="0" applyFont="1" applyFill="1" applyAlignment="1">
      <alignment horizontal="left" vertical="top" wrapText="1"/>
    </xf>
    <xf numFmtId="0" fontId="20" fillId="0" borderId="10" xfId="0" applyFont="1" applyFill="1" applyBorder="1"/>
    <xf numFmtId="0" fontId="0" fillId="0" borderId="31" xfId="0" applyFill="1" applyBorder="1"/>
    <xf numFmtId="3" fontId="20" fillId="0" borderId="0" xfId="685" applyNumberFormat="1" applyFont="1" applyFill="1" applyBorder="1" applyAlignment="1">
      <alignment horizontal="right"/>
    </xf>
    <xf numFmtId="0" fontId="0" fillId="0" borderId="31" xfId="0" applyBorder="1"/>
    <xf numFmtId="0" fontId="20" fillId="0" borderId="0" xfId="0" applyFont="1" applyFill="1" applyBorder="1" applyAlignment="1">
      <alignment horizontal="right"/>
    </xf>
    <xf numFmtId="0" fontId="0" fillId="0" borderId="0" xfId="0" applyBorder="1"/>
    <xf numFmtId="0" fontId="19" fillId="0" borderId="31" xfId="0" applyFont="1" applyBorder="1"/>
    <xf numFmtId="0" fontId="19" fillId="0" borderId="31" xfId="0" applyFont="1" applyFill="1" applyBorder="1"/>
    <xf numFmtId="0" fontId="19" fillId="0" borderId="31" xfId="0" applyFont="1" applyBorder="1" applyAlignment="1">
      <alignment horizontal="left" vertical="center" wrapText="1"/>
    </xf>
    <xf numFmtId="0" fontId="37" fillId="0" borderId="0" xfId="0" applyFont="1" applyFill="1" applyAlignment="1">
      <alignment horizontal="justify"/>
    </xf>
    <xf numFmtId="0" fontId="20" fillId="0" borderId="0" xfId="0" applyFont="1" applyFill="1"/>
    <xf numFmtId="3" fontId="25" fillId="0" borderId="0" xfId="0" applyNumberFormat="1" applyFont="1" applyFill="1" applyBorder="1"/>
    <xf numFmtId="166" fontId="28" fillId="0" borderId="0" xfId="2" applyNumberFormat="1" applyFont="1" applyFill="1" applyBorder="1" applyAlignment="1">
      <alignment horizontal="right" vertical="top"/>
    </xf>
    <xf numFmtId="0" fontId="0" fillId="0" borderId="27" xfId="0" applyFill="1" applyBorder="1"/>
    <xf numFmtId="166" fontId="25" fillId="0" borderId="0" xfId="0" applyNumberFormat="1" applyFont="1" applyFill="1"/>
    <xf numFmtId="171" fontId="20" fillId="0" borderId="1" xfId="0" applyNumberFormat="1" applyFont="1" applyFill="1" applyBorder="1"/>
    <xf numFmtId="0" fontId="20" fillId="0" borderId="1" xfId="0" applyFont="1" applyFill="1" applyBorder="1"/>
    <xf numFmtId="3" fontId="0" fillId="0" borderId="0" xfId="0" applyNumberFormat="1"/>
    <xf numFmtId="0" fontId="28" fillId="0" borderId="5" xfId="1" applyFont="1" applyFill="1" applyBorder="1" applyAlignment="1">
      <alignment vertical="center" wrapText="1"/>
    </xf>
    <xf numFmtId="0" fontId="28" fillId="0" borderId="28" xfId="1" applyFont="1" applyFill="1" applyBorder="1" applyAlignment="1">
      <alignment wrapText="1"/>
    </xf>
    <xf numFmtId="0" fontId="28" fillId="0" borderId="29" xfId="1" applyFont="1" applyFill="1" applyBorder="1" applyAlignment="1">
      <alignment wrapText="1"/>
    </xf>
    <xf numFmtId="0" fontId="27" fillId="0" borderId="29" xfId="1" applyFont="1" applyFill="1" applyBorder="1" applyAlignment="1">
      <alignment wrapText="1"/>
    </xf>
    <xf numFmtId="0" fontId="27" fillId="0" borderId="30" xfId="1" applyFont="1" applyFill="1" applyBorder="1" applyAlignment="1">
      <alignment wrapText="1"/>
    </xf>
    <xf numFmtId="0" fontId="27" fillId="0" borderId="0" xfId="1" applyFont="1" applyFill="1" applyBorder="1" applyAlignment="1">
      <alignment wrapText="1"/>
    </xf>
    <xf numFmtId="0" fontId="22" fillId="0" borderId="0" xfId="0" applyFont="1" applyFill="1"/>
    <xf numFmtId="0" fontId="41" fillId="0" borderId="0" xfId="0" applyFont="1" applyFill="1" applyAlignment="1">
      <alignment horizontal="left"/>
    </xf>
    <xf numFmtId="0" fontId="41" fillId="0" borderId="0" xfId="0" applyFont="1" applyFill="1"/>
    <xf numFmtId="0" fontId="20" fillId="0" borderId="1" xfId="0" applyFont="1" applyFill="1" applyBorder="1" applyAlignment="1">
      <alignment horizontal="center"/>
    </xf>
    <xf numFmtId="0" fontId="0" fillId="0" borderId="0" xfId="0" applyFill="1" applyAlignment="1">
      <alignment vertical="top"/>
    </xf>
    <xf numFmtId="0" fontId="33" fillId="0" borderId="0" xfId="0" applyFont="1" applyFill="1" applyAlignment="1">
      <alignment horizontal="left" vertical="top"/>
    </xf>
    <xf numFmtId="171" fontId="25" fillId="0" borderId="10" xfId="0" applyNumberFormat="1" applyFont="1" applyFill="1" applyBorder="1" applyAlignment="1">
      <alignment horizontal="center" vertical="center"/>
    </xf>
    <xf numFmtId="171" fontId="25" fillId="0" borderId="0" xfId="0" applyNumberFormat="1" applyFont="1" applyFill="1" applyBorder="1" applyAlignment="1">
      <alignment horizontal="center"/>
    </xf>
    <xf numFmtId="171" fontId="20" fillId="0" borderId="27" xfId="0" applyNumberFormat="1" applyFont="1" applyFill="1" applyBorder="1" applyAlignment="1">
      <alignment horizontal="center"/>
    </xf>
    <xf numFmtId="0" fontId="20" fillId="0" borderId="9" xfId="2" applyFont="1" applyFill="1" applyBorder="1"/>
    <xf numFmtId="0" fontId="20" fillId="0" borderId="10" xfId="2" applyFont="1" applyFill="1" applyBorder="1"/>
    <xf numFmtId="0" fontId="20" fillId="0" borderId="31" xfId="2" applyFont="1" applyFill="1" applyBorder="1"/>
    <xf numFmtId="0" fontId="20" fillId="0" borderId="0" xfId="2" applyFont="1" applyFill="1" applyBorder="1"/>
    <xf numFmtId="0" fontId="20" fillId="0" borderId="32" xfId="2" applyFont="1" applyFill="1" applyBorder="1"/>
    <xf numFmtId="0" fontId="20" fillId="0" borderId="27" xfId="2" applyFont="1" applyFill="1" applyBorder="1"/>
    <xf numFmtId="0" fontId="25" fillId="24" borderId="2" xfId="0" applyFont="1" applyFill="1" applyBorder="1"/>
    <xf numFmtId="3" fontId="25" fillId="24" borderId="1" xfId="0" applyNumberFormat="1" applyFont="1" applyFill="1" applyBorder="1" applyAlignment="1">
      <alignment horizontal="right"/>
    </xf>
    <xf numFmtId="0" fontId="27" fillId="0" borderId="33" xfId="1" applyFont="1" applyFill="1" applyBorder="1" applyAlignment="1">
      <alignment wrapText="1"/>
    </xf>
    <xf numFmtId="0" fontId="20" fillId="0" borderId="9" xfId="0" applyFont="1" applyFill="1" applyBorder="1"/>
    <xf numFmtId="171" fontId="20" fillId="0" borderId="0" xfId="0" applyNumberFormat="1" applyFont="1" applyFill="1" applyBorder="1" applyAlignment="1">
      <alignment horizontal="right"/>
    </xf>
    <xf numFmtId="0" fontId="20" fillId="0" borderId="31" xfId="0" applyFont="1" applyFill="1" applyBorder="1"/>
    <xf numFmtId="0" fontId="20" fillId="0" borderId="1" xfId="0" applyFont="1" applyFill="1" applyBorder="1" applyAlignment="1"/>
    <xf numFmtId="171" fontId="20" fillId="0" borderId="1" xfId="0" applyNumberFormat="1" applyFont="1" applyFill="1" applyBorder="1" applyAlignment="1">
      <alignment horizontal="right"/>
    </xf>
    <xf numFmtId="3" fontId="20" fillId="0" borderId="1" xfId="685" applyNumberFormat="1" applyFont="1" applyFill="1" applyBorder="1" applyAlignment="1"/>
    <xf numFmtId="3" fontId="27" fillId="0" borderId="1" xfId="685" applyNumberFormat="1" applyFont="1" applyFill="1" applyBorder="1" applyAlignment="1"/>
    <xf numFmtId="0" fontId="20" fillId="24" borderId="1" xfId="0" applyFont="1" applyFill="1" applyBorder="1" applyAlignment="1"/>
    <xf numFmtId="0" fontId="20" fillId="24" borderId="1" xfId="0" applyFont="1" applyFill="1" applyBorder="1" applyAlignment="1">
      <alignment horizontal="center"/>
    </xf>
    <xf numFmtId="0" fontId="27" fillId="0" borderId="2" xfId="1" applyFont="1" applyFill="1" applyBorder="1" applyAlignment="1">
      <alignment wrapText="1"/>
    </xf>
    <xf numFmtId="0" fontId="20" fillId="0" borderId="0" xfId="0" applyFont="1" applyFill="1" applyAlignment="1"/>
    <xf numFmtId="0" fontId="25" fillId="24" borderId="1" xfId="0" applyFont="1" applyFill="1" applyBorder="1"/>
    <xf numFmtId="0" fontId="42" fillId="24" borderId="1" xfId="0" applyFont="1" applyFill="1" applyBorder="1" applyAlignment="1"/>
    <xf numFmtId="0" fontId="42" fillId="24" borderId="1" xfId="0" applyFont="1" applyFill="1" applyBorder="1" applyAlignment="1">
      <alignment horizontal="center"/>
    </xf>
    <xf numFmtId="0" fontId="20" fillId="0" borderId="1" xfId="1063" applyFont="1" applyFill="1" applyBorder="1" applyAlignment="1">
      <alignment wrapText="1"/>
    </xf>
    <xf numFmtId="0" fontId="20" fillId="0" borderId="2" xfId="1063" applyFont="1" applyFill="1" applyBorder="1" applyAlignment="1">
      <alignment wrapText="1"/>
    </xf>
    <xf numFmtId="166" fontId="20" fillId="0" borderId="1" xfId="0" applyNumberFormat="1" applyFont="1" applyFill="1" applyBorder="1" applyAlignment="1">
      <alignment horizontal="right"/>
    </xf>
    <xf numFmtId="0" fontId="20" fillId="24" borderId="1" xfId="0" applyFont="1" applyFill="1" applyBorder="1" applyAlignment="1">
      <alignment horizontal="right"/>
    </xf>
    <xf numFmtId="0" fontId="20" fillId="0" borderId="0" xfId="1063" applyFont="1" applyFill="1" applyBorder="1" applyAlignment="1">
      <alignment wrapText="1"/>
    </xf>
    <xf numFmtId="0" fontId="20" fillId="0" borderId="2" xfId="0" applyFont="1" applyFill="1" applyBorder="1"/>
    <xf numFmtId="0" fontId="20" fillId="0" borderId="1" xfId="0" applyFont="1" applyFill="1" applyBorder="1" applyAlignment="1" applyProtection="1">
      <alignment horizontal="right"/>
    </xf>
    <xf numFmtId="0" fontId="20" fillId="24" borderId="1" xfId="0" applyFont="1" applyFill="1" applyBorder="1" applyAlignment="1" applyProtection="1">
      <alignment horizontal="right"/>
    </xf>
    <xf numFmtId="0" fontId="20" fillId="24" borderId="1" xfId="0" applyFont="1" applyFill="1" applyBorder="1" applyAlignment="1" applyProtection="1">
      <alignment horizontal="center"/>
    </xf>
    <xf numFmtId="0" fontId="25" fillId="24" borderId="1" xfId="0" applyFont="1" applyFill="1" applyBorder="1" applyAlignment="1">
      <alignment horizontal="right"/>
    </xf>
    <xf numFmtId="0" fontId="25" fillId="24" borderId="1" xfId="0" applyFont="1" applyFill="1" applyBorder="1" applyAlignment="1">
      <alignment horizontal="center"/>
    </xf>
    <xf numFmtId="164" fontId="20" fillId="0" borderId="1" xfId="0" applyNumberFormat="1" applyFont="1" applyFill="1" applyBorder="1" applyAlignment="1">
      <alignment horizontal="right"/>
    </xf>
    <xf numFmtId="3" fontId="27" fillId="0" borderId="1" xfId="1063" applyNumberFormat="1" applyFont="1" applyFill="1" applyBorder="1" applyAlignment="1">
      <alignment horizontal="right"/>
    </xf>
    <xf numFmtId="3" fontId="20" fillId="0" borderId="1" xfId="0" applyNumberFormat="1" applyFont="1" applyFill="1" applyBorder="1" applyAlignment="1">
      <alignment horizontal="right"/>
    </xf>
    <xf numFmtId="166" fontId="20" fillId="0" borderId="1" xfId="665" applyNumberFormat="1" applyFont="1" applyFill="1" applyBorder="1" applyAlignment="1">
      <alignment horizontal="right"/>
    </xf>
    <xf numFmtId="3" fontId="27" fillId="0" borderId="0" xfId="1063" applyNumberFormat="1" applyFont="1" applyFill="1" applyBorder="1" applyAlignment="1">
      <alignment horizontal="right"/>
    </xf>
    <xf numFmtId="166" fontId="20" fillId="0" borderId="1" xfId="683" applyNumberFormat="1" applyFont="1" applyFill="1" applyBorder="1" applyAlignment="1">
      <alignment horizontal="right"/>
    </xf>
    <xf numFmtId="3" fontId="27" fillId="0" borderId="1" xfId="368" applyNumberFormat="1" applyFont="1" applyFill="1" applyBorder="1" applyAlignment="1">
      <alignment horizontal="right" vertical="top" wrapText="1"/>
    </xf>
    <xf numFmtId="3" fontId="28" fillId="24" borderId="1" xfId="0" applyNumberFormat="1" applyFont="1" applyFill="1" applyBorder="1" applyAlignment="1">
      <alignment horizontal="right" vertical="top" wrapText="1"/>
    </xf>
    <xf numFmtId="3" fontId="25" fillId="24" borderId="1" xfId="0" applyNumberFormat="1" applyFont="1" applyFill="1" applyBorder="1"/>
    <xf numFmtId="0" fontId="0" fillId="0" borderId="0" xfId="0" applyFill="1" applyBorder="1" applyAlignment="1"/>
    <xf numFmtId="165" fontId="27" fillId="0" borderId="1" xfId="53279" applyNumberFormat="1" applyFont="1" applyFill="1" applyBorder="1" applyAlignment="1">
      <alignment horizontal="right" vertical="top"/>
    </xf>
    <xf numFmtId="165" fontId="27" fillId="0" borderId="1" xfId="53280" applyNumberFormat="1" applyFont="1" applyFill="1" applyBorder="1" applyAlignment="1">
      <alignment horizontal="right" vertical="top"/>
    </xf>
    <xf numFmtId="165" fontId="27" fillId="0" borderId="8" xfId="53280" applyNumberFormat="1" applyFont="1" applyFill="1" applyBorder="1" applyAlignment="1">
      <alignment horizontal="right" vertical="top"/>
    </xf>
    <xf numFmtId="3" fontId="27" fillId="0" borderId="1" xfId="53279" applyNumberFormat="1" applyFont="1" applyFill="1" applyBorder="1" applyAlignment="1">
      <alignment horizontal="right" vertical="top"/>
    </xf>
    <xf numFmtId="3" fontId="27" fillId="0" borderId="1" xfId="53280" applyNumberFormat="1" applyFont="1" applyFill="1" applyBorder="1" applyAlignment="1">
      <alignment horizontal="right" vertical="top"/>
    </xf>
    <xf numFmtId="3" fontId="27" fillId="0" borderId="8" xfId="53280" applyNumberFormat="1" applyFont="1" applyFill="1" applyBorder="1" applyAlignment="1">
      <alignment horizontal="right" vertical="top"/>
    </xf>
    <xf numFmtId="0" fontId="42" fillId="0" borderId="0" xfId="0" applyFont="1" applyFill="1" applyBorder="1"/>
    <xf numFmtId="0" fontId="42" fillId="0" borderId="0" xfId="0" applyFont="1" applyFill="1" applyBorder="1" applyAlignment="1">
      <alignment horizontal="center"/>
    </xf>
    <xf numFmtId="0" fontId="33" fillId="0" borderId="0" xfId="0" applyFont="1" applyFill="1" applyAlignment="1">
      <alignment vertical="top" wrapText="1"/>
    </xf>
    <xf numFmtId="0" fontId="20" fillId="0" borderId="27" xfId="0" applyFont="1" applyFill="1" applyBorder="1"/>
    <xf numFmtId="166" fontId="25" fillId="0" borderId="0" xfId="0" applyNumberFormat="1" applyFont="1" applyFill="1" applyBorder="1"/>
    <xf numFmtId="0" fontId="0" fillId="0" borderId="1" xfId="0" applyFill="1" applyBorder="1"/>
    <xf numFmtId="0" fontId="20" fillId="0" borderId="1" xfId="0" applyFont="1" applyBorder="1" applyAlignment="1">
      <alignment horizontal="center"/>
    </xf>
    <xf numFmtId="3" fontId="44" fillId="0" borderId="0" xfId="685" applyNumberFormat="1" applyFont="1" applyFill="1" applyBorder="1" applyAlignment="1">
      <alignment horizontal="left"/>
    </xf>
    <xf numFmtId="0" fontId="20" fillId="24" borderId="1" xfId="1063" applyFont="1" applyFill="1" applyBorder="1" applyAlignment="1">
      <alignment wrapText="1"/>
    </xf>
    <xf numFmtId="0" fontId="20" fillId="24" borderId="2" xfId="1063" applyFont="1" applyFill="1" applyBorder="1" applyAlignment="1">
      <alignment wrapText="1"/>
    </xf>
    <xf numFmtId="171" fontId="20" fillId="24" borderId="1" xfId="0" applyNumberFormat="1" applyFont="1" applyFill="1" applyBorder="1" applyAlignment="1">
      <alignment horizontal="right"/>
    </xf>
    <xf numFmtId="0" fontId="20" fillId="0" borderId="0" xfId="0" applyNumberFormat="1" applyFont="1" applyFill="1" applyAlignment="1">
      <alignment horizontal="right"/>
    </xf>
    <xf numFmtId="0" fontId="20" fillId="0" borderId="0" xfId="0" applyFont="1" applyFill="1" applyAlignment="1">
      <alignment horizontal="right"/>
    </xf>
    <xf numFmtId="1" fontId="20" fillId="0" borderId="0" xfId="685" applyNumberFormat="1" applyFont="1" applyFill="1" applyBorder="1" applyAlignment="1">
      <alignment horizontal="right"/>
    </xf>
    <xf numFmtId="0" fontId="27" fillId="0" borderId="1" xfId="1" applyFont="1" applyFill="1" applyBorder="1" applyAlignment="1">
      <alignment vertical="center" wrapText="1"/>
    </xf>
    <xf numFmtId="0" fontId="49" fillId="25" borderId="0" xfId="0" applyFont="1" applyFill="1" applyProtection="1"/>
    <xf numFmtId="0" fontId="50" fillId="25" borderId="3" xfId="0" applyFont="1" applyFill="1" applyBorder="1" applyAlignment="1" applyProtection="1">
      <alignment horizont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center" vertical="center" wrapText="1"/>
    </xf>
    <xf numFmtId="0" fontId="49" fillId="26" borderId="1" xfId="0" applyFont="1" applyFill="1" applyBorder="1" applyAlignment="1" applyProtection="1">
      <alignment horizontal="center" vertical="center" wrapText="1"/>
      <protection locked="0"/>
    </xf>
    <xf numFmtId="0" fontId="49" fillId="27" borderId="1" xfId="0" applyFont="1" applyFill="1" applyBorder="1" applyAlignment="1" applyProtection="1">
      <alignment horizontal="center" vertical="center" wrapText="1"/>
    </xf>
    <xf numFmtId="0" fontId="50" fillId="25" borderId="0" xfId="0" applyFont="1" applyFill="1" applyProtection="1"/>
    <xf numFmtId="0" fontId="49" fillId="25" borderId="0" xfId="0" applyFont="1" applyFill="1" applyAlignment="1" applyProtection="1">
      <alignment horizontal="right" vertical="center"/>
    </xf>
    <xf numFmtId="0" fontId="49" fillId="25" borderId="1" xfId="0" applyFont="1" applyFill="1" applyBorder="1" applyAlignment="1" applyProtection="1">
      <alignment horizontal="center"/>
    </xf>
    <xf numFmtId="0" fontId="49" fillId="25" borderId="0" xfId="0" applyFont="1" applyFill="1" applyAlignment="1" applyProtection="1">
      <alignment horizontal="center"/>
    </xf>
    <xf numFmtId="0" fontId="49" fillId="25" borderId="0" xfId="0" applyFont="1" applyFill="1" applyAlignment="1" applyProtection="1">
      <alignment horizontal="right"/>
    </xf>
    <xf numFmtId="3" fontId="49" fillId="25" borderId="1" xfId="0" applyNumberFormat="1" applyFont="1" applyFill="1" applyBorder="1" applyAlignment="1" applyProtection="1">
      <alignment horizontal="center"/>
    </xf>
    <xf numFmtId="49" fontId="49" fillId="25" borderId="0" xfId="0" applyNumberFormat="1" applyFont="1" applyFill="1" applyBorder="1" applyAlignment="1" applyProtection="1">
      <alignment horizontal="right" vertical="center" wrapText="1"/>
    </xf>
    <xf numFmtId="166" fontId="49" fillId="25" borderId="1" xfId="0" applyNumberFormat="1" applyFont="1" applyFill="1" applyBorder="1" applyAlignment="1" applyProtection="1">
      <alignment horizontal="center"/>
    </xf>
    <xf numFmtId="0" fontId="49" fillId="28" borderId="1" xfId="0" applyFont="1" applyFill="1" applyBorder="1" applyAlignment="1" applyProtection="1">
      <alignment horizontal="center"/>
    </xf>
    <xf numFmtId="0" fontId="50" fillId="25" borderId="0" xfId="0" applyFont="1" applyFill="1" applyAlignment="1" applyProtection="1">
      <alignment vertical="center" wrapText="1"/>
    </xf>
    <xf numFmtId="49" fontId="49" fillId="25" borderId="0" xfId="0" applyNumberFormat="1" applyFont="1" applyFill="1" applyBorder="1" applyAlignment="1" applyProtection="1">
      <alignment vertical="center" wrapText="1"/>
    </xf>
    <xf numFmtId="49" fontId="49" fillId="25" borderId="0" xfId="0" applyNumberFormat="1" applyFont="1" applyFill="1" applyBorder="1" applyAlignment="1" applyProtection="1">
      <alignment horizontal="center" vertical="center" wrapText="1"/>
    </xf>
    <xf numFmtId="3" fontId="49" fillId="28" borderId="1" xfId="0" applyNumberFormat="1" applyFont="1" applyFill="1" applyBorder="1" applyAlignment="1" applyProtection="1">
      <alignment horizontal="center"/>
    </xf>
    <xf numFmtId="0" fontId="50" fillId="29" borderId="1" xfId="0" applyFont="1" applyFill="1" applyBorder="1" applyAlignment="1" applyProtection="1">
      <alignment horizontal="center" vertical="center" wrapText="1"/>
      <protection locked="0"/>
    </xf>
    <xf numFmtId="0" fontId="48" fillId="0" borderId="0" xfId="53313" applyAlignment="1">
      <alignment vertical="top"/>
    </xf>
    <xf numFmtId="0" fontId="48" fillId="0" borderId="0" xfId="53313"/>
    <xf numFmtId="0" fontId="48" fillId="0" borderId="0" xfId="53313" applyFill="1"/>
    <xf numFmtId="0" fontId="27" fillId="0" borderId="5" xfId="1" applyFont="1" applyFill="1" applyBorder="1" applyAlignment="1">
      <alignment wrapText="1"/>
    </xf>
    <xf numFmtId="3" fontId="19" fillId="0" borderId="0" xfId="0" applyNumberFormat="1" applyFont="1" applyFill="1"/>
    <xf numFmtId="0" fontId="54" fillId="0" borderId="0" xfId="0" applyFont="1"/>
    <xf numFmtId="0" fontId="55" fillId="0" borderId="0" xfId="0" applyFont="1"/>
    <xf numFmtId="3" fontId="25" fillId="0" borderId="0" xfId="0" applyNumberFormat="1" applyFont="1" applyFill="1"/>
    <xf numFmtId="166" fontId="19" fillId="0" borderId="0" xfId="0" applyNumberFormat="1" applyFont="1"/>
    <xf numFmtId="166" fontId="27" fillId="0" borderId="8" xfId="368" applyNumberFormat="1" applyFont="1" applyFill="1" applyBorder="1" applyAlignment="1">
      <alignment horizontal="right" vertical="top"/>
    </xf>
    <xf numFmtId="166" fontId="27" fillId="0" borderId="1" xfId="368" applyNumberFormat="1" applyFont="1" applyFill="1" applyBorder="1" applyAlignment="1">
      <alignment horizontal="right" vertical="top"/>
    </xf>
    <xf numFmtId="1" fontId="20" fillId="0" borderId="1" xfId="1063" applyNumberFormat="1" applyFont="1" applyFill="1" applyBorder="1" applyAlignment="1">
      <alignment wrapText="1"/>
    </xf>
    <xf numFmtId="1" fontId="20" fillId="0" borderId="2" xfId="1063" applyNumberFormat="1" applyFont="1" applyFill="1" applyBorder="1" applyAlignment="1">
      <alignment wrapText="1"/>
    </xf>
    <xf numFmtId="1" fontId="20" fillId="0" borderId="1" xfId="0" applyNumberFormat="1" applyFont="1" applyFill="1" applyBorder="1" applyAlignment="1">
      <alignment horizontal="right"/>
    </xf>
    <xf numFmtId="1" fontId="27" fillId="0" borderId="1" xfId="1" applyNumberFormat="1" applyFont="1" applyFill="1" applyBorder="1" applyAlignment="1">
      <alignment wrapText="1"/>
    </xf>
    <xf numFmtId="1" fontId="27" fillId="0" borderId="1" xfId="368" applyNumberFormat="1" applyFont="1" applyFill="1" applyBorder="1" applyAlignment="1">
      <alignment horizontal="right" vertical="top" wrapText="1"/>
    </xf>
    <xf numFmtId="49" fontId="0" fillId="0" borderId="25" xfId="0" applyNumberFormat="1" applyFill="1" applyBorder="1" applyAlignment="1">
      <alignment horizontal="center" wrapText="1"/>
    </xf>
    <xf numFmtId="49" fontId="0" fillId="0" borderId="1" xfId="0" applyNumberFormat="1" applyFill="1" applyBorder="1" applyAlignment="1">
      <alignment horizontal="center" wrapText="1"/>
    </xf>
    <xf numFmtId="49" fontId="20" fillId="0" borderId="1" xfId="0" applyNumberFormat="1" applyFont="1" applyFill="1" applyBorder="1" applyAlignment="1">
      <alignment horizontal="center" wrapText="1"/>
    </xf>
    <xf numFmtId="49" fontId="0" fillId="0" borderId="11" xfId="0" applyNumberFormat="1" applyFill="1" applyBorder="1" applyAlignment="1">
      <alignment horizontal="center" wrapText="1"/>
    </xf>
    <xf numFmtId="49" fontId="26" fillId="0" borderId="8" xfId="0" applyNumberFormat="1" applyFont="1" applyFill="1" applyBorder="1" applyAlignment="1">
      <alignment horizontal="center" wrapText="1"/>
    </xf>
    <xf numFmtId="49" fontId="26" fillId="0" borderId="1" xfId="0" applyNumberFormat="1" applyFont="1" applyFill="1" applyBorder="1" applyAlignment="1">
      <alignment horizontal="center" wrapText="1"/>
    </xf>
    <xf numFmtId="49" fontId="26" fillId="0" borderId="11" xfId="0" applyNumberFormat="1" applyFont="1" applyFill="1" applyBorder="1" applyAlignment="1">
      <alignment horizontal="center" wrapText="1"/>
    </xf>
    <xf numFmtId="49" fontId="20" fillId="0" borderId="25" xfId="0" applyNumberFormat="1" applyFont="1" applyFill="1" applyBorder="1" applyAlignment="1">
      <alignment horizontal="center" wrapText="1"/>
    </xf>
    <xf numFmtId="0" fontId="26" fillId="0" borderId="11" xfId="0" applyFont="1" applyFill="1" applyBorder="1" applyAlignment="1">
      <alignment horizontal="center" wrapText="1"/>
    </xf>
    <xf numFmtId="0" fontId="20" fillId="0" borderId="11" xfId="0" applyFont="1" applyFill="1" applyBorder="1" applyAlignment="1">
      <alignment horizontal="center" wrapText="1"/>
    </xf>
    <xf numFmtId="49" fontId="20" fillId="0" borderId="34" xfId="0" applyNumberFormat="1" applyFont="1" applyFill="1" applyBorder="1" applyAlignment="1">
      <alignment horizontal="center" wrapText="1"/>
    </xf>
    <xf numFmtId="49" fontId="20" fillId="0" borderId="4" xfId="0" applyNumberFormat="1" applyFont="1" applyFill="1" applyBorder="1" applyAlignment="1">
      <alignment horizontal="center" wrapText="1"/>
    </xf>
    <xf numFmtId="49" fontId="20" fillId="0" borderId="14" xfId="0" applyNumberFormat="1" applyFont="1" applyFill="1" applyBorder="1" applyAlignment="1">
      <alignment horizontal="center" wrapText="1"/>
    </xf>
    <xf numFmtId="0" fontId="20" fillId="0" borderId="1" xfId="0" applyFont="1" applyFill="1" applyBorder="1" applyAlignment="1">
      <alignment horizontal="center" vertical="center" wrapText="1"/>
    </xf>
    <xf numFmtId="3" fontId="20" fillId="0" borderId="1" xfId="685" applyNumberFormat="1" applyFont="1" applyFill="1" applyBorder="1" applyAlignment="1">
      <alignment horizontal="center" vertical="center" wrapText="1"/>
    </xf>
    <xf numFmtId="3" fontId="25" fillId="24" borderId="1" xfId="326" applyNumberFormat="1" applyFont="1" applyFill="1" applyBorder="1" applyAlignment="1"/>
    <xf numFmtId="3" fontId="26" fillId="0" borderId="0" xfId="0" applyNumberFormat="1" applyFont="1" applyBorder="1" applyAlignment="1">
      <alignment horizontal="center" vertical="top" wrapText="1"/>
    </xf>
    <xf numFmtId="166" fontId="25" fillId="0" borderId="0" xfId="0" applyNumberFormat="1" applyFont="1" applyFill="1" applyBorder="1" applyAlignment="1">
      <alignment horizontal="right"/>
    </xf>
    <xf numFmtId="166" fontId="25" fillId="24" borderId="1" xfId="0" applyNumberFormat="1" applyFont="1" applyFill="1" applyBorder="1" applyAlignment="1">
      <alignment horizontal="right"/>
    </xf>
    <xf numFmtId="166" fontId="25" fillId="24" borderId="1" xfId="455" applyNumberFormat="1" applyFont="1" applyFill="1" applyBorder="1" applyAlignment="1">
      <alignment horizontal="right"/>
    </xf>
    <xf numFmtId="164" fontId="25" fillId="0" borderId="0" xfId="0" applyNumberFormat="1" applyFont="1" applyFill="1"/>
    <xf numFmtId="164" fontId="25" fillId="0" borderId="10" xfId="0" applyNumberFormat="1" applyFont="1" applyFill="1" applyBorder="1" applyAlignment="1">
      <alignment horizontal="right"/>
    </xf>
    <xf numFmtId="164" fontId="25" fillId="0" borderId="0" xfId="0" applyNumberFormat="1" applyFont="1" applyFill="1" applyBorder="1"/>
    <xf numFmtId="164" fontId="25" fillId="0" borderId="0" xfId="0" applyNumberFormat="1" applyFont="1" applyFill="1" applyBorder="1" applyAlignment="1">
      <alignment horizontal="right"/>
    </xf>
    <xf numFmtId="164" fontId="25" fillId="0" borderId="10" xfId="0" applyNumberFormat="1" applyFont="1" applyFill="1" applyBorder="1"/>
    <xf numFmtId="0" fontId="20" fillId="0" borderId="11" xfId="0" applyFont="1" applyFill="1" applyBorder="1" applyAlignment="1">
      <alignment horizontal="center" vertical="center" wrapText="1"/>
    </xf>
    <xf numFmtId="166" fontId="28" fillId="24" borderId="8" xfId="368" applyNumberFormat="1" applyFont="1" applyFill="1" applyBorder="1" applyAlignment="1">
      <alignment horizontal="right" vertical="top"/>
    </xf>
    <xf numFmtId="166" fontId="28" fillId="24" borderId="1" xfId="368" applyNumberFormat="1" applyFont="1" applyFill="1" applyBorder="1" applyAlignment="1">
      <alignment horizontal="right" vertical="top"/>
    </xf>
    <xf numFmtId="166" fontId="0" fillId="0" borderId="0" xfId="0" applyNumberFormat="1" applyFill="1"/>
    <xf numFmtId="166" fontId="28" fillId="0" borderId="0" xfId="368" applyNumberFormat="1" applyFont="1" applyFill="1" applyBorder="1" applyAlignment="1">
      <alignment horizontal="right" vertical="top"/>
    </xf>
    <xf numFmtId="3" fontId="19" fillId="0" borderId="31" xfId="0" applyNumberFormat="1" applyFont="1" applyBorder="1"/>
    <xf numFmtId="3" fontId="0" fillId="0" borderId="0" xfId="0" applyNumberFormat="1" applyBorder="1"/>
    <xf numFmtId="3" fontId="19" fillId="0" borderId="31" xfId="0" applyNumberFormat="1" applyFont="1" applyFill="1" applyBorder="1"/>
    <xf numFmtId="3" fontId="19" fillId="0" borderId="0" xfId="0" applyNumberFormat="1" applyFont="1" applyFill="1" applyBorder="1"/>
    <xf numFmtId="3" fontId="28" fillId="24" borderId="1" xfId="1729" applyNumberFormat="1" applyFont="1" applyFill="1" applyBorder="1" applyAlignment="1">
      <alignment horizontal="right" vertical="top"/>
    </xf>
    <xf numFmtId="3" fontId="28" fillId="24" borderId="8" xfId="1729" applyNumberFormat="1" applyFont="1" applyFill="1" applyBorder="1" applyAlignment="1">
      <alignment horizontal="right" vertical="top"/>
    </xf>
    <xf numFmtId="165" fontId="25" fillId="24" borderId="2" xfId="0" applyNumberFormat="1" applyFont="1" applyFill="1" applyBorder="1"/>
    <xf numFmtId="165" fontId="25" fillId="24" borderId="7" xfId="0" applyNumberFormat="1" applyFont="1" applyFill="1" applyBorder="1"/>
    <xf numFmtId="3" fontId="25" fillId="24" borderId="7" xfId="0" applyNumberFormat="1" applyFont="1" applyFill="1" applyBorder="1"/>
    <xf numFmtId="165" fontId="25" fillId="24" borderId="1" xfId="0" applyNumberFormat="1" applyFont="1" applyFill="1" applyBorder="1"/>
    <xf numFmtId="166" fontId="27" fillId="0" borderId="1" xfId="1" applyNumberFormat="1" applyFill="1" applyBorder="1" applyAlignment="1">
      <alignment horizontal="right" vertical="top"/>
    </xf>
    <xf numFmtId="166" fontId="28" fillId="24" borderId="1" xfId="1729" applyNumberFormat="1" applyFont="1" applyFill="1" applyBorder="1" applyAlignment="1">
      <alignment horizontal="right" vertical="top"/>
    </xf>
    <xf numFmtId="166" fontId="25" fillId="24" borderId="1" xfId="0" applyNumberFormat="1" applyFont="1" applyFill="1" applyBorder="1"/>
    <xf numFmtId="166" fontId="27" fillId="0" borderId="1" xfId="53280" applyNumberFormat="1" applyFont="1" applyFill="1" applyBorder="1" applyAlignment="1">
      <alignment horizontal="right" vertical="top"/>
    </xf>
    <xf numFmtId="0" fontId="20" fillId="0" borderId="0" xfId="0" applyFont="1" applyFill="1" applyBorder="1" applyAlignment="1">
      <alignment horizontal="center"/>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0" fillId="0" borderId="0" xfId="0" applyFont="1" applyFill="1" applyAlignment="1">
      <alignment horizontal="left"/>
    </xf>
    <xf numFmtId="165" fontId="20" fillId="0" borderId="0" xfId="0" applyNumberFormat="1" applyFont="1" applyFill="1" applyBorder="1" applyAlignment="1">
      <alignment horizontal="left"/>
    </xf>
    <xf numFmtId="0" fontId="20" fillId="0" borderId="0" xfId="0" applyFont="1" applyFill="1" applyBorder="1" applyAlignment="1">
      <alignment horizontal="left"/>
    </xf>
    <xf numFmtId="0" fontId="0" fillId="0" borderId="0" xfId="0" applyFill="1" applyBorder="1" applyAlignment="1">
      <alignment horizontal="left"/>
    </xf>
    <xf numFmtId="0" fontId="41" fillId="0" borderId="0" xfId="2" applyFont="1" applyFill="1" applyAlignment="1">
      <alignment horizontal="left"/>
    </xf>
    <xf numFmtId="0" fontId="45" fillId="0" borderId="1" xfId="0" applyFont="1" applyFill="1" applyBorder="1" applyAlignment="1">
      <alignment horizontal="center" vertical="center" wrapText="1"/>
    </xf>
    <xf numFmtId="0" fontId="45" fillId="0" borderId="1" xfId="0" applyFont="1" applyFill="1" applyBorder="1" applyAlignment="1">
      <alignment vertical="center" wrapText="1"/>
    </xf>
    <xf numFmtId="0" fontId="20" fillId="0" borderId="0" xfId="2" applyFont="1" applyFill="1" applyAlignment="1">
      <alignment horizontal="right" vertical="top"/>
    </xf>
    <xf numFmtId="0" fontId="20" fillId="0" borderId="0" xfId="2" applyFont="1" applyFill="1" applyAlignment="1">
      <alignment horizontal="left" vertical="top"/>
    </xf>
    <xf numFmtId="0" fontId="20" fillId="0" borderId="0" xfId="2" applyFill="1"/>
    <xf numFmtId="0" fontId="40" fillId="0" borderId="0" xfId="2" applyFont="1" applyFill="1" applyAlignment="1">
      <alignment vertical="center"/>
    </xf>
    <xf numFmtId="166" fontId="27" fillId="25" borderId="1" xfId="368" applyNumberFormat="1" applyFont="1" applyFill="1" applyBorder="1" applyAlignment="1">
      <alignment horizontal="right" vertical="top"/>
    </xf>
    <xf numFmtId="3" fontId="20" fillId="25" borderId="1" xfId="685" applyNumberFormat="1" applyFont="1" applyFill="1" applyBorder="1" applyAlignment="1"/>
    <xf numFmtId="3" fontId="27" fillId="25" borderId="1" xfId="685" applyNumberFormat="1" applyFont="1" applyFill="1" applyBorder="1" applyAlignment="1"/>
    <xf numFmtId="166" fontId="20" fillId="25" borderId="1" xfId="0" applyNumberFormat="1" applyFont="1" applyFill="1" applyBorder="1" applyAlignment="1">
      <alignment horizontal="right"/>
    </xf>
    <xf numFmtId="164" fontId="20" fillId="25" borderId="1" xfId="0" applyNumberFormat="1" applyFont="1" applyFill="1" applyBorder="1" applyAlignment="1">
      <alignment horizontal="right"/>
    </xf>
    <xf numFmtId="3" fontId="27" fillId="25" borderId="1" xfId="1063" applyNumberFormat="1" applyFont="1" applyFill="1" applyBorder="1" applyAlignment="1">
      <alignment horizontal="right"/>
    </xf>
    <xf numFmtId="3" fontId="20" fillId="25" borderId="1" xfId="0" applyNumberFormat="1" applyFont="1" applyFill="1" applyBorder="1" applyAlignment="1">
      <alignment horizontal="right"/>
    </xf>
    <xf numFmtId="166" fontId="20" fillId="25" borderId="1" xfId="683" applyNumberFormat="1" applyFont="1" applyFill="1" applyBorder="1" applyAlignment="1">
      <alignment horizontal="right"/>
    </xf>
    <xf numFmtId="3" fontId="27" fillId="25" borderId="1" xfId="53279" applyNumberFormat="1" applyFont="1" applyFill="1" applyBorder="1" applyAlignment="1">
      <alignment horizontal="right" vertical="top"/>
    </xf>
    <xf numFmtId="166" fontId="27" fillId="25" borderId="1" xfId="1" applyNumberFormat="1" applyFill="1" applyBorder="1" applyAlignment="1">
      <alignment horizontal="right" vertical="top"/>
    </xf>
    <xf numFmtId="3" fontId="27" fillId="25" borderId="1" xfId="53280" applyNumberFormat="1" applyFont="1" applyFill="1" applyBorder="1" applyAlignment="1">
      <alignment horizontal="right" vertical="top"/>
    </xf>
    <xf numFmtId="3" fontId="27" fillId="25" borderId="8" xfId="53280" applyNumberFormat="1" applyFont="1" applyFill="1" applyBorder="1" applyAlignment="1">
      <alignment horizontal="right" vertical="top"/>
    </xf>
    <xf numFmtId="166" fontId="27" fillId="25" borderId="1" xfId="53280" applyNumberFormat="1" applyFont="1" applyFill="1" applyBorder="1" applyAlignment="1">
      <alignment horizontal="right" vertical="top"/>
    </xf>
    <xf numFmtId="1" fontId="25" fillId="0" borderId="0" xfId="0" applyNumberFormat="1" applyFont="1" applyFill="1"/>
    <xf numFmtId="165" fontId="45" fillId="0" borderId="1" xfId="2" applyNumberFormat="1" applyFont="1" applyFill="1" applyBorder="1" applyAlignment="1">
      <alignment horizontal="right" vertical="center"/>
    </xf>
    <xf numFmtId="3" fontId="45" fillId="0" borderId="1" xfId="2" applyNumberFormat="1" applyFont="1" applyFill="1" applyBorder="1" applyAlignment="1">
      <alignment horizontal="right" vertical="center"/>
    </xf>
    <xf numFmtId="0" fontId="20" fillId="0" borderId="6" xfId="0" applyFont="1" applyFill="1" applyBorder="1" applyAlignment="1">
      <alignment horizontal="center" vertical="top" wrapText="1"/>
    </xf>
    <xf numFmtId="0" fontId="0" fillId="0" borderId="1" xfId="0"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2" xfId="0" applyFont="1" applyFill="1" applyBorder="1" applyAlignment="1">
      <alignment horizontal="center" vertical="top" wrapText="1"/>
    </xf>
    <xf numFmtId="0" fontId="19" fillId="0" borderId="0" xfId="0" applyFont="1" applyFill="1" applyAlignment="1">
      <alignment horizontal="left" vertical="center" wrapText="1"/>
    </xf>
    <xf numFmtId="3" fontId="0" fillId="0" borderId="1" xfId="0" applyNumberFormat="1" applyFill="1" applyBorder="1"/>
    <xf numFmtId="3" fontId="20" fillId="0" borderId="1" xfId="0" applyNumberFormat="1" applyFont="1" applyFill="1" applyBorder="1"/>
    <xf numFmtId="166" fontId="20" fillId="0" borderId="1" xfId="685" applyNumberFormat="1" applyFont="1" applyFill="1" applyBorder="1" applyAlignment="1">
      <alignment horizontal="right"/>
    </xf>
    <xf numFmtId="166" fontId="25" fillId="0" borderId="0" xfId="685" applyNumberFormat="1" applyFont="1" applyFill="1" applyBorder="1" applyAlignment="1">
      <alignment horizontal="right"/>
    </xf>
    <xf numFmtId="0" fontId="26" fillId="0" borderId="0" xfId="0" applyFont="1" applyFill="1" applyBorder="1" applyAlignment="1">
      <alignment horizontal="center" vertical="top" wrapText="1"/>
    </xf>
    <xf numFmtId="0" fontId="0" fillId="0" borderId="0" xfId="0" applyFill="1" applyBorder="1" applyAlignment="1">
      <alignment horizontal="center" vertical="top" wrapText="1"/>
    </xf>
    <xf numFmtId="3" fontId="20" fillId="0" borderId="13"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0" borderId="35" xfId="0" applyNumberFormat="1" applyFont="1" applyFill="1" applyBorder="1" applyAlignment="1">
      <alignment horizontal="right"/>
    </xf>
    <xf numFmtId="3" fontId="20" fillId="0" borderId="26" xfId="0" applyNumberFormat="1" applyFont="1" applyFill="1" applyBorder="1" applyAlignment="1">
      <alignment horizontal="right"/>
    </xf>
    <xf numFmtId="3" fontId="20" fillId="0" borderId="14" xfId="0" applyNumberFormat="1" applyFont="1" applyFill="1" applyBorder="1" applyAlignment="1">
      <alignment horizontal="right"/>
    </xf>
    <xf numFmtId="3" fontId="20" fillId="0" borderId="0" xfId="0" applyNumberFormat="1" applyFont="1" applyFill="1" applyBorder="1" applyAlignment="1">
      <alignment horizontal="right"/>
    </xf>
    <xf numFmtId="3" fontId="20" fillId="0" borderId="14" xfId="2" applyNumberFormat="1" applyFont="1" applyFill="1" applyBorder="1" applyAlignment="1">
      <alignment horizontal="right"/>
    </xf>
    <xf numFmtId="3" fontId="20" fillId="0" borderId="0" xfId="2" applyNumberFormat="1" applyFont="1" applyFill="1" applyBorder="1" applyAlignment="1">
      <alignment horizontal="right"/>
    </xf>
    <xf numFmtId="3" fontId="20" fillId="0" borderId="26" xfId="2" applyNumberFormat="1" applyFont="1" applyFill="1" applyBorder="1" applyAlignment="1">
      <alignment horizontal="right"/>
    </xf>
    <xf numFmtId="3" fontId="20" fillId="0" borderId="15" xfId="0" applyNumberFormat="1" applyFont="1" applyFill="1" applyBorder="1" applyAlignment="1">
      <alignment horizontal="right"/>
    </xf>
    <xf numFmtId="3" fontId="20" fillId="0" borderId="27" xfId="0" applyNumberFormat="1" applyFont="1" applyFill="1" applyBorder="1" applyAlignment="1">
      <alignment horizontal="right"/>
    </xf>
    <xf numFmtId="3" fontId="20" fillId="0" borderId="36" xfId="0" applyNumberFormat="1" applyFont="1" applyFill="1" applyBorder="1" applyAlignment="1">
      <alignment horizontal="right"/>
    </xf>
    <xf numFmtId="3" fontId="25" fillId="0" borderId="14" xfId="0" applyNumberFormat="1" applyFont="1" applyFill="1" applyBorder="1"/>
    <xf numFmtId="3" fontId="25" fillId="0" borderId="26" xfId="0" applyNumberFormat="1" applyFont="1" applyFill="1" applyBorder="1"/>
    <xf numFmtId="3" fontId="20" fillId="0" borderId="13" xfId="455" applyNumberFormat="1" applyFont="1" applyFill="1" applyBorder="1" applyAlignment="1">
      <alignment horizontal="right"/>
    </xf>
    <xf numFmtId="3" fontId="20" fillId="0" borderId="10" xfId="455" applyNumberFormat="1" applyFont="1" applyFill="1" applyBorder="1" applyAlignment="1">
      <alignment horizontal="right"/>
    </xf>
    <xf numFmtId="3" fontId="20" fillId="0" borderId="35" xfId="455" applyNumberFormat="1" applyFont="1" applyFill="1" applyBorder="1" applyAlignment="1">
      <alignment horizontal="right"/>
    </xf>
    <xf numFmtId="3" fontId="20" fillId="0" borderId="14" xfId="455" applyNumberFormat="1" applyFont="1" applyFill="1" applyBorder="1" applyAlignment="1">
      <alignment horizontal="right"/>
    </xf>
    <xf numFmtId="3" fontId="20" fillId="0" borderId="0" xfId="455" applyNumberFormat="1" applyFont="1" applyFill="1" applyBorder="1" applyAlignment="1">
      <alignment horizontal="right"/>
    </xf>
    <xf numFmtId="3" fontId="20" fillId="0" borderId="26" xfId="455" applyNumberFormat="1" applyFont="1" applyFill="1" applyBorder="1" applyAlignment="1">
      <alignment horizontal="right"/>
    </xf>
    <xf numFmtId="0" fontId="25" fillId="0" borderId="2" xfId="0" applyFont="1" applyFill="1" applyBorder="1"/>
    <xf numFmtId="3" fontId="25" fillId="0" borderId="11" xfId="0" applyNumberFormat="1" applyFont="1" applyFill="1" applyBorder="1" applyAlignment="1">
      <alignment horizontal="right"/>
    </xf>
    <xf numFmtId="3" fontId="25" fillId="0" borderId="7" xfId="0" applyNumberFormat="1" applyFont="1" applyFill="1" applyBorder="1" applyAlignment="1">
      <alignment horizontal="right"/>
    </xf>
    <xf numFmtId="3" fontId="25" fillId="0" borderId="2" xfId="0" applyNumberFormat="1" applyFont="1" applyFill="1" applyBorder="1" applyAlignment="1">
      <alignment horizontal="right"/>
    </xf>
    <xf numFmtId="3" fontId="25" fillId="0" borderId="1" xfId="0" applyNumberFormat="1" applyFont="1" applyFill="1" applyBorder="1" applyAlignment="1">
      <alignment horizontal="right"/>
    </xf>
    <xf numFmtId="3" fontId="25" fillId="0" borderId="8" xfId="0" applyNumberFormat="1" applyFont="1" applyFill="1" applyBorder="1" applyAlignment="1">
      <alignment horizontal="right"/>
    </xf>
    <xf numFmtId="3" fontId="20" fillId="0" borderId="14" xfId="374" applyNumberFormat="1" applyFont="1" applyFill="1" applyBorder="1" applyAlignment="1">
      <alignment horizontal="right"/>
    </xf>
    <xf numFmtId="3" fontId="20" fillId="0" borderId="0" xfId="374" applyNumberFormat="1" applyFont="1" applyFill="1" applyBorder="1" applyAlignment="1">
      <alignment horizontal="right"/>
    </xf>
    <xf numFmtId="3" fontId="20" fillId="0" borderId="26" xfId="374" applyNumberFormat="1" applyFont="1" applyFill="1" applyBorder="1" applyAlignment="1">
      <alignment horizontal="right"/>
    </xf>
    <xf numFmtId="3" fontId="25" fillId="0" borderId="11" xfId="374" applyNumberFormat="1" applyFont="1" applyFill="1" applyBorder="1" applyAlignment="1">
      <alignment horizontal="right"/>
    </xf>
    <xf numFmtId="3" fontId="25" fillId="0" borderId="8" xfId="374" applyNumberFormat="1" applyFont="1" applyFill="1" applyBorder="1" applyAlignment="1">
      <alignment horizontal="right"/>
    </xf>
    <xf numFmtId="3" fontId="25" fillId="0" borderId="1" xfId="374" applyNumberFormat="1" applyFont="1" applyFill="1" applyBorder="1" applyAlignment="1">
      <alignment horizontal="right"/>
    </xf>
    <xf numFmtId="3" fontId="25" fillId="0" borderId="2" xfId="374" applyNumberFormat="1" applyFont="1" applyFill="1" applyBorder="1" applyAlignment="1">
      <alignment horizontal="right"/>
    </xf>
    <xf numFmtId="0" fontId="20" fillId="0" borderId="32" xfId="0" applyFont="1" applyFill="1" applyBorder="1"/>
    <xf numFmtId="3" fontId="0" fillId="0" borderId="13" xfId="0" applyNumberFormat="1" applyFill="1" applyBorder="1"/>
    <xf numFmtId="3" fontId="0" fillId="0" borderId="35" xfId="0" applyNumberFormat="1" applyFill="1" applyBorder="1"/>
    <xf numFmtId="3" fontId="0" fillId="0" borderId="14" xfId="0" applyNumberFormat="1" applyFill="1" applyBorder="1"/>
    <xf numFmtId="3" fontId="0" fillId="0" borderId="26" xfId="0" applyNumberFormat="1" applyFill="1" applyBorder="1"/>
    <xf numFmtId="3" fontId="0" fillId="0" borderId="15" xfId="0" applyNumberFormat="1" applyFill="1" applyBorder="1"/>
    <xf numFmtId="3" fontId="0" fillId="0" borderId="27" xfId="0" applyNumberFormat="1" applyFill="1" applyBorder="1"/>
    <xf numFmtId="3" fontId="0" fillId="0" borderId="36" xfId="0" applyNumberFormat="1" applyFill="1" applyBorder="1"/>
    <xf numFmtId="3" fontId="25" fillId="0" borderId="13" xfId="0" applyNumberFormat="1" applyFont="1" applyFill="1" applyBorder="1" applyAlignment="1">
      <alignment horizontal="right"/>
    </xf>
    <xf numFmtId="3" fontId="25" fillId="0" borderId="0" xfId="0" applyNumberFormat="1" applyFont="1" applyFill="1" applyAlignment="1">
      <alignment horizontal="right"/>
    </xf>
    <xf numFmtId="3" fontId="25" fillId="0" borderId="26" xfId="0" applyNumberFormat="1" applyFont="1" applyFill="1" applyBorder="1" applyAlignment="1">
      <alignment horizontal="right"/>
    </xf>
    <xf numFmtId="3" fontId="25" fillId="0" borderId="14" xfId="0" applyNumberFormat="1" applyFont="1" applyFill="1" applyBorder="1" applyAlignment="1">
      <alignment horizontal="right"/>
    </xf>
    <xf numFmtId="0" fontId="20" fillId="0" borderId="5"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0" fillId="0" borderId="11" xfId="0" applyFont="1" applyFill="1" applyBorder="1" applyAlignment="1">
      <alignment horizontal="center" vertical="top" wrapText="1"/>
    </xf>
    <xf numFmtId="0" fontId="58" fillId="0" borderId="0" xfId="0" applyFont="1" applyFill="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0" fillId="0" borderId="2" xfId="0" applyFill="1" applyBorder="1" applyAlignment="1">
      <alignment horizontal="center" vertical="top" wrapText="1"/>
    </xf>
    <xf numFmtId="0" fontId="20" fillId="0" borderId="7" xfId="0" applyFont="1" applyFill="1" applyBorder="1" applyAlignment="1">
      <alignment horizontal="center" vertical="top" wrapText="1"/>
    </xf>
    <xf numFmtId="164" fontId="20" fillId="0" borderId="1" xfId="0" applyNumberFormat="1" applyFont="1" applyFill="1" applyBorder="1"/>
    <xf numFmtId="0" fontId="26" fillId="0" borderId="3" xfId="0" applyFont="1" applyFill="1" applyBorder="1" applyAlignment="1">
      <alignment horizontal="center" vertical="top" wrapText="1"/>
    </xf>
    <xf numFmtId="0" fontId="27" fillId="0" borderId="1" xfId="1" applyBorder="1" applyAlignment="1">
      <alignment wrapText="1"/>
    </xf>
    <xf numFmtId="0" fontId="60" fillId="0" borderId="0" xfId="0" applyFont="1" applyAlignment="1">
      <alignment vertical="center"/>
    </xf>
    <xf numFmtId="0" fontId="33" fillId="0" borderId="0" xfId="0" applyFont="1" applyFill="1"/>
    <xf numFmtId="49" fontId="49" fillId="25" borderId="0" xfId="0" applyNumberFormat="1" applyFont="1" applyFill="1" applyBorder="1" applyAlignment="1" applyProtection="1">
      <alignment horizontal="right" vertical="center" wrapText="1"/>
    </xf>
    <xf numFmtId="0" fontId="49" fillId="25" borderId="0" xfId="0" applyFont="1" applyFill="1" applyAlignment="1" applyProtection="1">
      <alignment horizontal="center" vertical="center" wrapText="1"/>
    </xf>
    <xf numFmtId="0" fontId="50" fillId="25" borderId="0" xfId="0" applyFont="1" applyFill="1" applyAlignment="1" applyProtection="1">
      <alignment horizontal="left" vertical="center" wrapText="1"/>
    </xf>
    <xf numFmtId="49" fontId="49" fillId="25" borderId="0" xfId="0" applyNumberFormat="1" applyFont="1" applyFill="1" applyBorder="1" applyAlignment="1" applyProtection="1">
      <alignment horizontal="center" vertical="center" wrapText="1"/>
    </xf>
    <xf numFmtId="0" fontId="50" fillId="25" borderId="0" xfId="0" applyFont="1" applyFill="1" applyAlignment="1" applyProtection="1">
      <alignment vertical="center" wrapText="1"/>
    </xf>
    <xf numFmtId="0" fontId="49" fillId="25" borderId="0" xfId="0" applyFont="1" applyFill="1" applyAlignment="1" applyProtection="1">
      <alignment horizontal="center" vertical="center"/>
    </xf>
    <xf numFmtId="0" fontId="50" fillId="25" borderId="31" xfId="0" applyFont="1" applyFill="1" applyBorder="1" applyAlignment="1" applyProtection="1">
      <alignment horizontal="center"/>
    </xf>
    <xf numFmtId="0" fontId="50" fillId="25" borderId="0" xfId="0" applyFont="1" applyFill="1" applyBorder="1" applyAlignment="1" applyProtection="1">
      <alignment horizontal="center"/>
    </xf>
    <xf numFmtId="0" fontId="50" fillId="25" borderId="33" xfId="0" applyFont="1" applyFill="1" applyBorder="1" applyAlignment="1" applyProtection="1">
      <alignment horizontal="center"/>
    </xf>
    <xf numFmtId="0" fontId="50" fillId="25" borderId="0" xfId="0" applyFont="1" applyFill="1" applyAlignment="1" applyProtection="1">
      <alignment horizontal="left"/>
    </xf>
    <xf numFmtId="0" fontId="48" fillId="25" borderId="0" xfId="53313" applyFill="1" applyAlignment="1" applyProtection="1">
      <alignment horizontal="center" vertical="center" wrapText="1"/>
    </xf>
    <xf numFmtId="0" fontId="33" fillId="0" borderId="0" xfId="0" applyFont="1" applyFill="1" applyAlignment="1">
      <alignment horizontal="left" vertical="top" wrapText="1"/>
    </xf>
    <xf numFmtId="0" fontId="0" fillId="0" borderId="0" xfId="0" applyFill="1" applyAlignment="1">
      <alignment vertical="top" wrapText="1"/>
    </xf>
    <xf numFmtId="0" fontId="20" fillId="0" borderId="10" xfId="0" applyFont="1" applyFill="1" applyBorder="1" applyAlignment="1">
      <alignment horizontal="left" wrapText="1"/>
    </xf>
    <xf numFmtId="0" fontId="20" fillId="0" borderId="0" xfId="0" applyFont="1" applyFill="1" applyBorder="1" applyAlignment="1">
      <alignment horizontal="left" wrapText="1"/>
    </xf>
    <xf numFmtId="0" fontId="20" fillId="0" borderId="0" xfId="0" applyFont="1" applyFill="1" applyAlignment="1">
      <alignment horizontal="left" wrapText="1"/>
    </xf>
    <xf numFmtId="0" fontId="20" fillId="0" borderId="0" xfId="0" applyFont="1" applyFill="1" applyBorder="1" applyAlignment="1">
      <alignment horizontal="left" vertical="top" wrapText="1"/>
    </xf>
    <xf numFmtId="0" fontId="20" fillId="0" borderId="6"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49" fontId="20" fillId="0" borderId="6" xfId="0" applyNumberFormat="1" applyFont="1" applyFill="1" applyBorder="1" applyAlignment="1">
      <alignment horizontal="center" vertical="top"/>
    </xf>
    <xf numFmtId="49" fontId="20" fillId="0" borderId="3" xfId="0" applyNumberFormat="1" applyFont="1" applyFill="1" applyBorder="1" applyAlignment="1">
      <alignment horizontal="center" vertical="top"/>
    </xf>
    <xf numFmtId="49" fontId="20" fillId="0" borderId="4" xfId="0" applyNumberFormat="1" applyFont="1" applyFill="1" applyBorder="1" applyAlignment="1">
      <alignment horizontal="center" vertical="top"/>
    </xf>
    <xf numFmtId="49" fontId="0" fillId="0" borderId="6" xfId="0" applyNumberFormat="1" applyFill="1" applyBorder="1" applyAlignment="1">
      <alignment horizontal="center" vertical="top" wrapText="1"/>
    </xf>
    <xf numFmtId="49" fontId="0" fillId="0" borderId="3" xfId="0" applyNumberFormat="1" applyFill="1" applyBorder="1" applyAlignment="1">
      <alignment horizontal="center" vertical="top" wrapText="1"/>
    </xf>
    <xf numFmtId="49" fontId="0" fillId="0" borderId="4" xfId="0" applyNumberFormat="1" applyFill="1" applyBorder="1" applyAlignment="1">
      <alignment horizontal="center" vertical="top" wrapText="1"/>
    </xf>
    <xf numFmtId="0" fontId="20" fillId="0" borderId="37" xfId="0" applyFont="1" applyFill="1" applyBorder="1" applyAlignment="1">
      <alignment horizontal="center" wrapText="1"/>
    </xf>
    <xf numFmtId="0" fontId="20" fillId="0" borderId="10" xfId="0" applyFont="1" applyFill="1" applyBorder="1" applyAlignment="1"/>
    <xf numFmtId="0" fontId="20" fillId="0" borderId="35" xfId="0" applyFont="1" applyFill="1" applyBorder="1" applyAlignment="1"/>
    <xf numFmtId="0" fontId="20" fillId="0" borderId="38" xfId="0" applyFont="1" applyFill="1" applyBorder="1" applyAlignment="1"/>
    <xf numFmtId="0" fontId="20" fillId="0" borderId="27" xfId="0" applyFont="1" applyFill="1" applyBorder="1" applyAlignment="1"/>
    <xf numFmtId="0" fontId="20" fillId="0" borderId="36" xfId="0" applyFont="1" applyFill="1" applyBorder="1" applyAlignment="1"/>
    <xf numFmtId="0" fontId="26" fillId="0" borderId="13" xfId="0" applyFont="1" applyFill="1" applyBorder="1" applyAlignment="1">
      <alignment vertical="top" wrapText="1"/>
    </xf>
    <xf numFmtId="0" fontId="0" fillId="0" borderId="14" xfId="0" applyFill="1" applyBorder="1" applyAlignment="1">
      <alignment vertical="top"/>
    </xf>
    <xf numFmtId="0" fontId="0" fillId="0" borderId="15" xfId="0" applyFill="1" applyBorder="1" applyAlignment="1">
      <alignment vertical="top"/>
    </xf>
    <xf numFmtId="0" fontId="20" fillId="0" borderId="10" xfId="0" applyFont="1" applyFill="1" applyBorder="1" applyAlignment="1">
      <alignment horizont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wrapText="1"/>
    </xf>
    <xf numFmtId="0" fontId="0" fillId="0" borderId="1" xfId="0" applyFill="1" applyBorder="1" applyAlignment="1">
      <alignment horizontal="center" vertical="center"/>
    </xf>
    <xf numFmtId="0" fontId="20"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0" fillId="0" borderId="1" xfId="2" applyFont="1" applyFill="1" applyBorder="1" applyAlignment="1">
      <alignment horizontal="center" vertical="top" wrapText="1"/>
    </xf>
    <xf numFmtId="0" fontId="26" fillId="0" borderId="1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 xfId="0" applyFont="1" applyBorder="1" applyAlignment="1">
      <alignment horizontal="center" vertical="top" wrapText="1"/>
    </xf>
    <xf numFmtId="0" fontId="0" fillId="0" borderId="1" xfId="0" applyBorder="1" applyAlignment="1"/>
    <xf numFmtId="0" fontId="0" fillId="0" borderId="1" xfId="0" applyFill="1" applyBorder="1" applyAlignment="1">
      <alignment horizontal="center" vertical="top" wrapText="1"/>
    </xf>
    <xf numFmtId="0" fontId="0" fillId="0" borderId="1" xfId="0" applyFill="1" applyBorder="1" applyAlignment="1"/>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20" fillId="0" borderId="3" xfId="0" applyFont="1" applyFill="1" applyBorder="1" applyAlignment="1"/>
    <xf numFmtId="0" fontId="20" fillId="0" borderId="4" xfId="0" applyFont="1" applyFill="1" applyBorder="1" applyAlignment="1"/>
    <xf numFmtId="0" fontId="0" fillId="0" borderId="3" xfId="0" applyFill="1" applyBorder="1" applyAlignment="1"/>
    <xf numFmtId="0" fontId="0" fillId="0" borderId="4" xfId="0" applyFill="1" applyBorder="1" applyAlignment="1"/>
    <xf numFmtId="0" fontId="0" fillId="0" borderId="6" xfId="0" applyFill="1" applyBorder="1" applyAlignment="1">
      <alignment horizontal="center" vertical="top" wrapText="1"/>
    </xf>
    <xf numFmtId="0" fontId="26" fillId="0" borderId="1" xfId="0" applyFont="1" applyFill="1" applyBorder="1" applyAlignment="1">
      <alignment horizontal="center" wrapText="1"/>
    </xf>
    <xf numFmtId="0" fontId="0" fillId="0" borderId="1" xfId="0" applyFill="1" applyBorder="1" applyAlignment="1">
      <alignment horizontal="center" wrapText="1"/>
    </xf>
    <xf numFmtId="0" fontId="26" fillId="0" borderId="9" xfId="0" applyFont="1" applyFill="1" applyBorder="1" applyAlignment="1"/>
    <xf numFmtId="0" fontId="0" fillId="0" borderId="10" xfId="0" applyFill="1" applyBorder="1" applyAlignment="1"/>
    <xf numFmtId="0" fontId="0" fillId="0" borderId="5" xfId="0" applyFill="1" applyBorder="1" applyAlignment="1"/>
    <xf numFmtId="0" fontId="20" fillId="0" borderId="0" xfId="0" applyFont="1" applyFill="1" applyBorder="1" applyAlignment="1">
      <alignment horizontal="left" vertical="center" wrapText="1"/>
    </xf>
    <xf numFmtId="0" fontId="20" fillId="0" borderId="6" xfId="0" applyFont="1" applyBorder="1" applyAlignment="1">
      <alignment horizontal="center" vertical="top" wrapText="1"/>
    </xf>
    <xf numFmtId="0" fontId="0" fillId="0" borderId="3" xfId="0" applyBorder="1" applyAlignment="1"/>
    <xf numFmtId="0" fontId="0" fillId="0" borderId="4" xfId="0" applyBorder="1" applyAlignment="1"/>
    <xf numFmtId="0" fontId="20" fillId="0" borderId="13" xfId="0" applyFont="1" applyFill="1" applyBorder="1" applyAlignment="1">
      <alignment horizontal="center" vertical="top" wrapText="1"/>
    </xf>
    <xf numFmtId="0" fontId="20" fillId="0" borderId="15" xfId="0" applyFont="1" applyFill="1" applyBorder="1" applyAlignment="1">
      <alignment horizontal="center" vertical="top" wrapText="1"/>
    </xf>
    <xf numFmtId="0" fontId="20" fillId="0" borderId="39" xfId="0" applyFont="1" applyFill="1" applyBorder="1" applyAlignment="1">
      <alignment horizontal="center" vertical="top" wrapText="1"/>
    </xf>
    <xf numFmtId="0" fontId="0" fillId="0" borderId="40" xfId="0" applyBorder="1" applyAlignment="1"/>
    <xf numFmtId="0" fontId="20" fillId="0" borderId="2" xfId="0" applyFont="1" applyFill="1" applyBorder="1" applyAlignment="1">
      <alignment horizontal="center" vertical="top" wrapText="1"/>
    </xf>
    <xf numFmtId="0" fontId="0" fillId="0" borderId="12" xfId="0" applyFill="1" applyBorder="1" applyAlignment="1">
      <alignment horizontal="center" vertical="top" wrapText="1"/>
    </xf>
    <xf numFmtId="0" fontId="0" fillId="0" borderId="8" xfId="0" applyFill="1" applyBorder="1" applyAlignment="1">
      <alignment horizontal="center" vertical="top" wrapText="1"/>
    </xf>
  </cellXfs>
  <cellStyles count="53322">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 8" xfId="53315"/>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83" xfId="53314"/>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style1568977146112" xfId="53316"/>
    <cellStyle name="style1568977146193" xfId="53319"/>
    <cellStyle name="style1568977146318" xfId="53317"/>
    <cellStyle name="style1568977146380" xfId="53320"/>
    <cellStyle name="style1568977146519" xfId="53318"/>
    <cellStyle name="style1568977146582" xfId="53321"/>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1:N191"/>
  <sheetViews>
    <sheetView zoomScaleNormal="100" workbookViewId="0">
      <pane ySplit="3" topLeftCell="A25" activePane="bottomLeft" state="frozen"/>
      <selection pane="bottomLeft" activeCell="F3" sqref="F3"/>
    </sheetView>
  </sheetViews>
  <sheetFormatPr baseColWidth="10" defaultColWidth="11.42578125" defaultRowHeight="14.25"/>
  <cols>
    <col min="1" max="1" width="26.140625" style="147" customWidth="1"/>
    <col min="2" max="2" width="36.140625" style="147" customWidth="1"/>
    <col min="3" max="3" width="1.7109375" style="147" customWidth="1"/>
    <col min="4" max="4" width="20.7109375" style="147" customWidth="1"/>
    <col min="5" max="5" width="1.7109375" style="147" customWidth="1"/>
    <col min="6" max="6" width="20.7109375" style="147" customWidth="1"/>
    <col min="7" max="7" width="1.7109375" style="147" customWidth="1"/>
    <col min="8" max="8" width="20.7109375" style="147" customWidth="1"/>
    <col min="9" max="9" width="1.7109375" style="147" customWidth="1"/>
    <col min="10" max="10" width="15.42578125" style="147" bestFit="1" customWidth="1"/>
    <col min="11" max="11" width="1.7109375" style="147" customWidth="1"/>
    <col min="12" max="12" width="14.7109375" style="147" bestFit="1" customWidth="1"/>
    <col min="13" max="13" width="1.7109375" style="147" customWidth="1"/>
    <col min="14" max="14" width="19" style="147" bestFit="1" customWidth="1"/>
    <col min="15" max="16384" width="11.42578125" style="147"/>
  </cols>
  <sheetData>
    <row r="1" spans="1:14" ht="14.25" customHeight="1">
      <c r="A1" s="340" t="s">
        <v>361</v>
      </c>
      <c r="B1" s="340"/>
      <c r="D1" s="148" t="s">
        <v>332</v>
      </c>
      <c r="F1" s="336" t="s">
        <v>333</v>
      </c>
      <c r="G1" s="337"/>
      <c r="H1" s="337"/>
      <c r="I1" s="337"/>
      <c r="J1" s="337"/>
      <c r="K1" s="337"/>
      <c r="L1" s="337"/>
      <c r="M1" s="337"/>
      <c r="N1" s="338"/>
    </row>
    <row r="2" spans="1:14">
      <c r="A2" s="340"/>
      <c r="B2" s="340"/>
    </row>
    <row r="3" spans="1:14" s="149" customFormat="1" ht="50.1" customHeight="1">
      <c r="A3" s="340"/>
      <c r="B3" s="340"/>
      <c r="D3" s="166"/>
      <c r="E3" s="150"/>
      <c r="F3" s="151"/>
      <c r="G3" s="150"/>
      <c r="H3" s="151"/>
      <c r="I3" s="150"/>
      <c r="J3" s="152" t="e">
        <f>IF(D7=1,"Jugendamtstyp 1",IF(D7=2,"Jugendamtstyp 2",IF(D7=3,"Jugendamtstyp 3",IF(D7=4,"Jugendamtstyp 4",IF(D7=5,"Jugendamtstyp 5",IF(D7=6,"Jugendamtstyp 6",IF(D7=7,"Jugendamtstyp 7",IF(D7=8,"Jugendamtstyp 8",IF(D7=9,"Jugendamtstyp 9",IF(D7=10,"Jugendamtstyp 10",""))))))))))</f>
        <v>#N/A</v>
      </c>
      <c r="K3" s="150"/>
      <c r="L3" s="152" t="e">
        <f>IF(D10=1,"Rheinland",IF(D10=2,"Westfalen-Lippe",""))</f>
        <v>#N/A</v>
      </c>
      <c r="M3" s="150"/>
      <c r="N3" s="152" t="s">
        <v>179</v>
      </c>
    </row>
    <row r="5" spans="1:14">
      <c r="A5" s="153" t="s">
        <v>334</v>
      </c>
    </row>
    <row r="7" spans="1:14" ht="12.75" customHeight="1">
      <c r="B7" s="154" t="s">
        <v>335</v>
      </c>
      <c r="D7" s="155" t="e">
        <f>VLOOKUP($D$3,'Tab. 1 Zuordnungstabelle'!$B$6:$G$191,2,FALSE)</f>
        <v>#N/A</v>
      </c>
      <c r="E7" s="156"/>
      <c r="F7" s="155" t="e">
        <f>VLOOKUP($F$3,'Tab. 1 Zuordnungstabelle'!$B$6:$G$191,2,FALSE)</f>
        <v>#N/A</v>
      </c>
      <c r="G7" s="156"/>
      <c r="H7" s="155" t="e">
        <f>VLOOKUP($H$3,'Tab. 1 Zuordnungstabelle'!$B$6:$G$191,2,FALSE)</f>
        <v>#N/A</v>
      </c>
      <c r="I7" s="156"/>
      <c r="J7" s="161" t="s">
        <v>336</v>
      </c>
      <c r="K7" s="156"/>
      <c r="L7" s="161" t="s">
        <v>336</v>
      </c>
      <c r="M7" s="156"/>
      <c r="N7" s="161" t="s">
        <v>336</v>
      </c>
    </row>
    <row r="8" spans="1:14" ht="12.75" customHeight="1">
      <c r="B8" s="154" t="s">
        <v>357</v>
      </c>
      <c r="D8" s="155" t="e">
        <f>VLOOKUP($D$3,'Tab. 1 Zuordnungstabelle'!$B$6:$G$191,3,FALSE)</f>
        <v>#N/A</v>
      </c>
      <c r="E8" s="156"/>
      <c r="F8" s="155" t="e">
        <f>VLOOKUP($F$3,'Tab. 1 Zuordnungstabelle'!$B$6:$G$191,3,FALSE)</f>
        <v>#N/A</v>
      </c>
      <c r="G8" s="156"/>
      <c r="H8" s="155" t="e">
        <f>VLOOKUP($H$3,'Tab. 1 Zuordnungstabelle'!$B$6:$G$191,3,FALSE)</f>
        <v>#N/A</v>
      </c>
      <c r="I8" s="156"/>
      <c r="J8" s="161" t="s">
        <v>336</v>
      </c>
      <c r="K8" s="156"/>
      <c r="L8" s="161" t="s">
        <v>336</v>
      </c>
      <c r="M8" s="156"/>
      <c r="N8" s="161" t="s">
        <v>336</v>
      </c>
    </row>
    <row r="9" spans="1:14" ht="12.75" customHeight="1">
      <c r="B9" s="154" t="s">
        <v>337</v>
      </c>
      <c r="D9" s="155" t="e">
        <f>VLOOKUP($D$3,'Tab. 1 Zuordnungstabelle'!$B$6:$G$191,4,FALSE)</f>
        <v>#N/A</v>
      </c>
      <c r="E9" s="156"/>
      <c r="F9" s="155" t="e">
        <f>VLOOKUP($F$3,'Tab. 1 Zuordnungstabelle'!$B$6:$G$191,4,FALSE)</f>
        <v>#N/A</v>
      </c>
      <c r="G9" s="156"/>
      <c r="H9" s="155" t="e">
        <f>VLOOKUP($H$3,'Tab. 1 Zuordnungstabelle'!$B$6:$G$191,4,FALSE)</f>
        <v>#N/A</v>
      </c>
      <c r="I9" s="156"/>
      <c r="J9" s="161" t="s">
        <v>336</v>
      </c>
      <c r="K9" s="156"/>
      <c r="L9" s="161" t="s">
        <v>336</v>
      </c>
      <c r="M9" s="156"/>
      <c r="N9" s="161" t="s">
        <v>336</v>
      </c>
    </row>
    <row r="10" spans="1:14" ht="12.75" customHeight="1">
      <c r="B10" s="154" t="s">
        <v>223</v>
      </c>
      <c r="D10" s="155" t="e">
        <f>VLOOKUP($D$3,'Tab. 1 Zuordnungstabelle'!$B$6:$G$191,5,FALSE)</f>
        <v>#N/A</v>
      </c>
      <c r="E10" s="156"/>
      <c r="F10" s="155" t="e">
        <f>VLOOKUP($F$3,'Tab. 1 Zuordnungstabelle'!$B$6:$G$191,5,FALSE)</f>
        <v>#N/A</v>
      </c>
      <c r="G10" s="156"/>
      <c r="H10" s="155" t="e">
        <f>VLOOKUP($H$3,'Tab. 1 Zuordnungstabelle'!$B$6:$G$191,5,FALSE)</f>
        <v>#N/A</v>
      </c>
      <c r="I10" s="156"/>
      <c r="J10" s="161" t="s">
        <v>336</v>
      </c>
      <c r="K10" s="156"/>
      <c r="L10" s="161" t="s">
        <v>336</v>
      </c>
      <c r="M10" s="156"/>
      <c r="N10" s="161" t="s">
        <v>336</v>
      </c>
    </row>
    <row r="13" spans="1:14">
      <c r="A13" s="339" t="s">
        <v>411</v>
      </c>
      <c r="B13" s="339"/>
      <c r="C13" s="339"/>
      <c r="D13" s="339"/>
      <c r="E13" s="339"/>
      <c r="F13" s="339"/>
      <c r="G13" s="339"/>
      <c r="H13" s="339"/>
      <c r="I13" s="339"/>
      <c r="J13" s="339"/>
      <c r="K13" s="339"/>
      <c r="L13" s="339"/>
      <c r="M13" s="339"/>
      <c r="N13" s="339"/>
    </row>
    <row r="15" spans="1:14">
      <c r="B15" s="157" t="s">
        <v>170</v>
      </c>
      <c r="D15" s="158" t="e">
        <f>VLOOKUP(D$3,'Tab 2. Bevölkerung'!$E$197:$Z$395,2,FALSE)</f>
        <v>#N/A</v>
      </c>
      <c r="F15" s="158" t="e">
        <f>VLOOKUP(F$3,'Tab 2. Bevölkerung'!$E$197:$Z$395,2,FALSE)</f>
        <v>#N/A</v>
      </c>
      <c r="H15" s="158" t="e">
        <f>VLOOKUP(H$3,'Tab 2. Bevölkerung'!$E$197:$Z$395,2,FALSE)</f>
        <v>#N/A</v>
      </c>
      <c r="J15" s="158" t="e">
        <f>VLOOKUP(J$3,'Tab 2. Bevölkerung'!$E$197:$Z$395,2,FALSE)</f>
        <v>#N/A</v>
      </c>
      <c r="L15" s="158" t="e">
        <f>VLOOKUP(L$3,'Tab 2. Bevölkerung'!$E$197:$Z$395,2,FALSE)</f>
        <v>#N/A</v>
      </c>
      <c r="N15" s="158">
        <f>VLOOKUP(N$3,'Tab 2. Bevölkerung'!$E$197:$Z$395,2,FALSE)</f>
        <v>3580022</v>
      </c>
    </row>
    <row r="17" spans="1:14">
      <c r="A17" s="331" t="s">
        <v>171</v>
      </c>
      <c r="B17" s="159" t="s">
        <v>172</v>
      </c>
      <c r="D17" s="158" t="e">
        <f>VLOOKUP(D$3,'Tab 2. Bevölkerung'!$E$197:$Z$395,3,FALSE)</f>
        <v>#N/A</v>
      </c>
      <c r="F17" s="158" t="e">
        <f>VLOOKUP(F$3,'Tab 2. Bevölkerung'!$E$197:$Z$395,3,FALSE)</f>
        <v>#N/A</v>
      </c>
      <c r="H17" s="158" t="e">
        <f>VLOOKUP(H$3,'Tab 2. Bevölkerung'!$E$197:$Z$395,3,FALSE)</f>
        <v>#N/A</v>
      </c>
      <c r="J17" s="158" t="e">
        <f>VLOOKUP(J$3,'Tab 2. Bevölkerung'!$E$197:$Z$395,3,FALSE)</f>
        <v>#N/A</v>
      </c>
      <c r="L17" s="158" t="e">
        <f>VLOOKUP(L$3,'Tab 2. Bevölkerung'!$E$197:$Z$395,3,FALSE)</f>
        <v>#N/A</v>
      </c>
      <c r="N17" s="158">
        <f>VLOOKUP(N$3,'Tab 2. Bevölkerung'!$E$197:$Z$395,3,FALSE)</f>
        <v>519351</v>
      </c>
    </row>
    <row r="18" spans="1:14">
      <c r="A18" s="331"/>
      <c r="B18" s="159" t="s">
        <v>173</v>
      </c>
      <c r="D18" s="158" t="e">
        <f>VLOOKUP(D$3,'Tab 2. Bevölkerung'!$E$197:$Z$395,4,FALSE)</f>
        <v>#N/A</v>
      </c>
      <c r="F18" s="158" t="e">
        <f>VLOOKUP(F$3,'Tab 2. Bevölkerung'!$E$197:$Z$395,4,FALSE)</f>
        <v>#N/A</v>
      </c>
      <c r="H18" s="158" t="e">
        <f>VLOOKUP(H$3,'Tab 2. Bevölkerung'!$E$197:$Z$395,4,FALSE)</f>
        <v>#N/A</v>
      </c>
      <c r="J18" s="158" t="e">
        <f>VLOOKUP(J$3,'Tab 2. Bevölkerung'!$E$197:$Z$395,4,FALSE)</f>
        <v>#N/A</v>
      </c>
      <c r="L18" s="158" t="e">
        <f>VLOOKUP(L$3,'Tab 2. Bevölkerung'!$E$197:$Z$395,4,FALSE)</f>
        <v>#N/A</v>
      </c>
      <c r="N18" s="158">
        <f>VLOOKUP(N$3,'Tab 2. Bevölkerung'!$E$197:$Z$395,4,FALSE)</f>
        <v>514771</v>
      </c>
    </row>
    <row r="19" spans="1:14">
      <c r="A19" s="331"/>
      <c r="B19" s="159" t="s">
        <v>174</v>
      </c>
      <c r="D19" s="158" t="e">
        <f>VLOOKUP(D$3,'Tab 2. Bevölkerung'!$E$197:$Z$395,5,FALSE)</f>
        <v>#N/A</v>
      </c>
      <c r="F19" s="158" t="e">
        <f>VLOOKUP(F$3,'Tab 2. Bevölkerung'!$E$197:$Z$395,5,FALSE)</f>
        <v>#N/A</v>
      </c>
      <c r="H19" s="158" t="e">
        <f>VLOOKUP(H$3,'Tab 2. Bevölkerung'!$E$197:$Z$395,5,FALSE)</f>
        <v>#N/A</v>
      </c>
      <c r="J19" s="158" t="e">
        <f>VLOOKUP(J$3,'Tab 2. Bevölkerung'!$E$197:$Z$395,5,FALSE)</f>
        <v>#N/A</v>
      </c>
      <c r="L19" s="158" t="e">
        <f>VLOOKUP(L$3,'Tab 2. Bevölkerung'!$E$197:$Z$395,5,FALSE)</f>
        <v>#N/A</v>
      </c>
      <c r="N19" s="158">
        <f>VLOOKUP(N$3,'Tab 2. Bevölkerung'!$E$197:$Z$395,5,FALSE)</f>
        <v>640840</v>
      </c>
    </row>
    <row r="20" spans="1:14">
      <c r="A20" s="331"/>
      <c r="B20" s="159" t="s">
        <v>175</v>
      </c>
      <c r="D20" s="158" t="e">
        <f>VLOOKUP(D$3,'Tab 2. Bevölkerung'!$E$197:$Z$395,6,FALSE)</f>
        <v>#N/A</v>
      </c>
      <c r="F20" s="158" t="e">
        <f>VLOOKUP(F$3,'Tab 2. Bevölkerung'!$E$197:$Z$395,6,FALSE)</f>
        <v>#N/A</v>
      </c>
      <c r="H20" s="158" t="e">
        <f>VLOOKUP(H$3,'Tab 2. Bevölkerung'!$E$197:$Z$395,6,FALSE)</f>
        <v>#N/A</v>
      </c>
      <c r="J20" s="158" t="e">
        <f>VLOOKUP(J$3,'Tab 2. Bevölkerung'!$E$197:$Z$395,6,FALSE)</f>
        <v>#N/A</v>
      </c>
      <c r="L20" s="158" t="e">
        <f>VLOOKUP(L$3,'Tab 2. Bevölkerung'!$E$197:$Z$395,6,FALSE)</f>
        <v>#N/A</v>
      </c>
      <c r="N20" s="158">
        <f>VLOOKUP(N$3,'Tab 2. Bevölkerung'!$E$197:$Z$395,6,FALSE)</f>
        <v>652642</v>
      </c>
    </row>
    <row r="21" spans="1:14">
      <c r="A21" s="331"/>
      <c r="B21" s="159" t="s">
        <v>176</v>
      </c>
      <c r="D21" s="158" t="e">
        <f>VLOOKUP(D$3,'Tab 2. Bevölkerung'!$E$197:$Z$395,7,FALSE)</f>
        <v>#N/A</v>
      </c>
      <c r="F21" s="158" t="e">
        <f>VLOOKUP(F$3,'Tab 2. Bevölkerung'!$E$197:$Z$395,7,FALSE)</f>
        <v>#N/A</v>
      </c>
      <c r="H21" s="158" t="e">
        <f>VLOOKUP(H$3,'Tab 2. Bevölkerung'!$E$197:$Z$395,7,FALSE)</f>
        <v>#N/A</v>
      </c>
      <c r="J21" s="158" t="e">
        <f>VLOOKUP(J$3,'Tab 2. Bevölkerung'!$E$197:$Z$395,7,FALSE)</f>
        <v>#N/A</v>
      </c>
      <c r="L21" s="158" t="e">
        <f>VLOOKUP(L$3,'Tab 2. Bevölkerung'!$E$197:$Z$395,7,FALSE)</f>
        <v>#N/A</v>
      </c>
      <c r="N21" s="158">
        <f>VLOOKUP(N$3,'Tab 2. Bevölkerung'!$E$197:$Z$395,7,FALSE)</f>
        <v>680516</v>
      </c>
    </row>
    <row r="22" spans="1:14">
      <c r="A22" s="331"/>
      <c r="B22" s="159" t="s">
        <v>338</v>
      </c>
      <c r="D22" s="158" t="e">
        <f>VLOOKUP(D$3,'Tab 2. Bevölkerung'!$E$197:$Z$395,8,FALSE)</f>
        <v>#N/A</v>
      </c>
      <c r="F22" s="158" t="e">
        <f>VLOOKUP(F$3,'Tab 2. Bevölkerung'!$E$197:$Z$395,8,FALSE)</f>
        <v>#N/A</v>
      </c>
      <c r="H22" s="158" t="e">
        <f>VLOOKUP(H$3,'Tab 2. Bevölkerung'!$E$197:$Z$395,8,FALSE)</f>
        <v>#N/A</v>
      </c>
      <c r="J22" s="158" t="e">
        <f>VLOOKUP(J$3,'Tab 2. Bevölkerung'!$E$197:$Z$395,8,FALSE)</f>
        <v>#N/A</v>
      </c>
      <c r="L22" s="158" t="e">
        <f>VLOOKUP(L$3,'Tab 2. Bevölkerung'!$E$197:$Z$395,8,FALSE)</f>
        <v>#N/A</v>
      </c>
      <c r="N22" s="158">
        <f>VLOOKUP(N$3,'Tab 2. Bevölkerung'!$E$197:$Z$395,8,FALSE)</f>
        <v>571902</v>
      </c>
    </row>
    <row r="24" spans="1:14">
      <c r="A24" s="331" t="s">
        <v>193</v>
      </c>
      <c r="B24" s="159" t="s">
        <v>192</v>
      </c>
      <c r="D24" s="158" t="e">
        <f>VLOOKUP(D$3,'Tab 2. Bevölkerung'!$E$197:$Z$395,9,FALSE)</f>
        <v>#N/A</v>
      </c>
      <c r="F24" s="158" t="e">
        <f>VLOOKUP(F$3,'Tab 2. Bevölkerung'!$E$197:$Z$395,9,FALSE)</f>
        <v>#N/A</v>
      </c>
      <c r="H24" s="158" t="e">
        <f>VLOOKUP(H$3,'Tab 2. Bevölkerung'!$E$197:$Z$395,9,FALSE)</f>
        <v>#N/A</v>
      </c>
      <c r="J24" s="158" t="e">
        <f>VLOOKUP(J$3,'Tab 2. Bevölkerung'!$E$197:$Z$395,9,FALSE)</f>
        <v>#N/A</v>
      </c>
      <c r="L24" s="158" t="e">
        <f>VLOOKUP(L$3,'Tab 2. Bevölkerung'!$E$197:$Z$395,9,FALSE)</f>
        <v>#N/A</v>
      </c>
      <c r="N24" s="158">
        <f>VLOOKUP(N$3,'Tab 2. Bevölkerung'!$E$197:$Z$395,9,FALSE)</f>
        <v>1034122</v>
      </c>
    </row>
    <row r="25" spans="1:14">
      <c r="A25" s="331"/>
      <c r="B25" s="159" t="s">
        <v>190</v>
      </c>
      <c r="D25" s="158" t="e">
        <f>VLOOKUP(D$3,'Tab 2. Bevölkerung'!$E$197:$Z$395,10,FALSE)</f>
        <v>#N/A</v>
      </c>
      <c r="F25" s="158" t="e">
        <f>VLOOKUP(F$3,'Tab 2. Bevölkerung'!$E$197:$Z$395,10,FALSE)</f>
        <v>#N/A</v>
      </c>
      <c r="H25" s="158" t="e">
        <f>VLOOKUP(H$3,'Tab 2. Bevölkerung'!$E$197:$Z$395,10,FALSE)</f>
        <v>#N/A</v>
      </c>
      <c r="J25" s="158" t="e">
        <f>VLOOKUP(J$3,'Tab 2. Bevölkerung'!$E$197:$Z$395,10,FALSE)</f>
        <v>#N/A</v>
      </c>
      <c r="L25" s="158" t="e">
        <f>VLOOKUP(L$3,'Tab 2. Bevölkerung'!$E$197:$Z$395,10,FALSE)</f>
        <v>#N/A</v>
      </c>
      <c r="N25" s="158">
        <f>VLOOKUP(N$3,'Tab 2. Bevölkerung'!$E$197:$Z$395,10,FALSE)</f>
        <v>1674962</v>
      </c>
    </row>
    <row r="26" spans="1:14">
      <c r="A26" s="331"/>
      <c r="B26" s="159" t="s">
        <v>191</v>
      </c>
      <c r="D26" s="158" t="e">
        <f>VLOOKUP(D$3,'Tab 2. Bevölkerung'!$E$197:$Z$395,11,FALSE)</f>
        <v>#N/A</v>
      </c>
      <c r="F26" s="158" t="e">
        <f>VLOOKUP(F$3,'Tab 2. Bevölkerung'!$E$197:$Z$395,11,FALSE)</f>
        <v>#N/A</v>
      </c>
      <c r="H26" s="158" t="e">
        <f>VLOOKUP(H$3,'Tab 2. Bevölkerung'!$E$197:$Z$395,11,FALSE)</f>
        <v>#N/A</v>
      </c>
      <c r="J26" s="158" t="e">
        <f>VLOOKUP(J$3,'Tab 2. Bevölkerung'!$E$197:$Z$395,11,FALSE)</f>
        <v>#N/A</v>
      </c>
      <c r="L26" s="158" t="e">
        <f>VLOOKUP(L$3,'Tab 2. Bevölkerung'!$E$197:$Z$395,11,FALSE)</f>
        <v>#N/A</v>
      </c>
      <c r="N26" s="158">
        <f>VLOOKUP(N$3,'Tab 2. Bevölkerung'!$E$197:$Z$395,11,FALSE)</f>
        <v>1905060</v>
      </c>
    </row>
    <row r="28" spans="1:14">
      <c r="A28" s="331" t="s">
        <v>4</v>
      </c>
      <c r="B28" s="159" t="s">
        <v>283</v>
      </c>
      <c r="D28" s="158" t="e">
        <f>VLOOKUP(D$3,'Tab 2. Bevölkerung'!$E$197:$Z$395,12,FALSE)</f>
        <v>#N/A</v>
      </c>
      <c r="F28" s="158" t="e">
        <f>VLOOKUP(F$3,'Tab 2. Bevölkerung'!$E$197:$Z$395,12,FALSE)</f>
        <v>#N/A</v>
      </c>
      <c r="H28" s="158" t="e">
        <f>VLOOKUP(H$3,'Tab 2. Bevölkerung'!$E$197:$Z$395,12,FALSE)</f>
        <v>#N/A</v>
      </c>
      <c r="J28" s="158" t="e">
        <f>VLOOKUP(J$3,'Tab 2. Bevölkerung'!$E$197:$Z$395,12,FALSE)</f>
        <v>#N/A</v>
      </c>
      <c r="L28" s="158" t="e">
        <f>VLOOKUP(L$3,'Tab 2. Bevölkerung'!$E$197:$Z$395,12,FALSE)</f>
        <v>#N/A</v>
      </c>
      <c r="N28" s="158">
        <f>VLOOKUP(N$3,'Tab 2. Bevölkerung'!$E$197:$Z$395,12,FALSE)</f>
        <v>1847865</v>
      </c>
    </row>
    <row r="29" spans="1:14">
      <c r="A29" s="331"/>
      <c r="B29" s="159" t="s">
        <v>178</v>
      </c>
      <c r="D29" s="158" t="e">
        <f>VLOOKUP(D$3,'Tab 2. Bevölkerung'!$E$197:$Z$395,13,FALSE)</f>
        <v>#N/A</v>
      </c>
      <c r="F29" s="158" t="e">
        <f>VLOOKUP(F$3,'Tab 2. Bevölkerung'!$E$197:$Z$395,13,FALSE)</f>
        <v>#N/A</v>
      </c>
      <c r="H29" s="158" t="e">
        <f>VLOOKUP(H$3,'Tab 2. Bevölkerung'!$E$197:$Z$395,13,FALSE)</f>
        <v>#N/A</v>
      </c>
      <c r="J29" s="158" t="e">
        <f>VLOOKUP(J$3,'Tab 2. Bevölkerung'!$E$197:$Z$395,13,FALSE)</f>
        <v>#N/A</v>
      </c>
      <c r="L29" s="158" t="e">
        <f>VLOOKUP(L$3,'Tab 2. Bevölkerung'!$E$197:$Z$395,13,FALSE)</f>
        <v>#N/A</v>
      </c>
      <c r="N29" s="158">
        <f>VLOOKUP(N$3,'Tab 2. Bevölkerung'!$E$197:$Z$395,13,FALSE)</f>
        <v>1732157</v>
      </c>
    </row>
    <row r="30" spans="1:14">
      <c r="A30" s="331"/>
      <c r="B30" s="159" t="s">
        <v>339</v>
      </c>
      <c r="D30" s="158" t="e">
        <f>VLOOKUP(D$3,'Tab 2. Bevölkerung'!$E$197:$Z$395,14,FALSE)</f>
        <v>#N/A</v>
      </c>
      <c r="F30" s="158" t="e">
        <f>VLOOKUP(F$3,'Tab 2. Bevölkerung'!$E$197:$Z$395,14,FALSE)</f>
        <v>#N/A</v>
      </c>
      <c r="H30" s="158" t="e">
        <f>VLOOKUP(H$3,'Tab 2. Bevölkerung'!$E$197:$Z$395,14,FALSE)</f>
        <v>#N/A</v>
      </c>
      <c r="J30" s="158" t="e">
        <f>VLOOKUP(J$3,'Tab 2. Bevölkerung'!$E$197:$Z$395,14,FALSE)</f>
        <v>#N/A</v>
      </c>
      <c r="L30" s="158" t="e">
        <f>VLOOKUP(L$3,'Tab 2. Bevölkerung'!$E$197:$Z$395,14,FALSE)</f>
        <v>#N/A</v>
      </c>
      <c r="N30" s="158">
        <f>VLOOKUP(N$3,'Tab 2. Bevölkerung'!$E$197:$Z$395,14,FALSE)</f>
        <v>330059</v>
      </c>
    </row>
    <row r="31" spans="1:14">
      <c r="A31" s="331"/>
      <c r="B31" s="159" t="s">
        <v>340</v>
      </c>
      <c r="D31" s="158" t="e">
        <f>VLOOKUP(D$3,'Tab 2. Bevölkerung'!$E$197:$Z$395,15,FALSE)</f>
        <v>#N/A</v>
      </c>
      <c r="F31" s="158" t="e">
        <f>VLOOKUP(F$3,'Tab 2. Bevölkerung'!$E$197:$Z$395,15,FALSE)</f>
        <v>#N/A</v>
      </c>
      <c r="H31" s="158" t="e">
        <f>VLOOKUP(H$3,'Tab 2. Bevölkerung'!$E$197:$Z$395,15,FALSE)</f>
        <v>#N/A</v>
      </c>
      <c r="J31" s="158" t="e">
        <f>VLOOKUP(J$3,'Tab 2. Bevölkerung'!$E$197:$Z$395,15,FALSE)</f>
        <v>#N/A</v>
      </c>
      <c r="L31" s="158" t="e">
        <f>VLOOKUP(L$3,'Tab 2. Bevölkerung'!$E$197:$Z$395,15,FALSE)</f>
        <v>#N/A</v>
      </c>
      <c r="N31" s="158">
        <f>VLOOKUP(N$3,'Tab 2. Bevölkerung'!$E$197:$Z$395,15,FALSE)</f>
        <v>310781</v>
      </c>
    </row>
    <row r="32" spans="1:14">
      <c r="A32" s="331"/>
      <c r="B32" s="159" t="s">
        <v>341</v>
      </c>
      <c r="D32" s="158" t="e">
        <f>VLOOKUP(D$3,'Tab 2. Bevölkerung'!$E$197:$Z$395,16,FALSE)</f>
        <v>#N/A</v>
      </c>
      <c r="F32" s="158" t="e">
        <f>VLOOKUP(F$3,'Tab 2. Bevölkerung'!$E$197:$Z$395,16,FALSE)</f>
        <v>#N/A</v>
      </c>
      <c r="H32" s="158" t="e">
        <f>VLOOKUP(H$3,'Tab 2. Bevölkerung'!$E$197:$Z$395,16,FALSE)</f>
        <v>#N/A</v>
      </c>
      <c r="J32" s="158" t="e">
        <f>VLOOKUP(J$3,'Tab 2. Bevölkerung'!$E$197:$Z$395,16,FALSE)</f>
        <v>#N/A</v>
      </c>
      <c r="L32" s="158" t="e">
        <f>VLOOKUP(L$3,'Tab 2. Bevölkerung'!$E$197:$Z$395,16,FALSE)</f>
        <v>#N/A</v>
      </c>
      <c r="N32" s="158">
        <f>VLOOKUP(N$3,'Tab 2. Bevölkerung'!$E$197:$Z$395,16,FALSE)</f>
        <v>986355</v>
      </c>
    </row>
    <row r="33" spans="1:14">
      <c r="A33" s="331"/>
      <c r="B33" s="159" t="s">
        <v>342</v>
      </c>
      <c r="D33" s="158" t="e">
        <f>VLOOKUP(D$3,'Tab 2. Bevölkerung'!$E$197:$Z$395,17,FALSE)</f>
        <v>#N/A</v>
      </c>
      <c r="F33" s="158" t="e">
        <f>VLOOKUP(F$3,'Tab 2. Bevölkerung'!$E$197:$Z$395,17,FALSE)</f>
        <v>#N/A</v>
      </c>
      <c r="H33" s="158" t="e">
        <f>VLOOKUP(H$3,'Tab 2. Bevölkerung'!$E$197:$Z$395,17,FALSE)</f>
        <v>#N/A</v>
      </c>
      <c r="J33" s="158" t="e">
        <f>VLOOKUP(J$3,'Tab 2. Bevölkerung'!$E$197:$Z$395,17,FALSE)</f>
        <v>#N/A</v>
      </c>
      <c r="L33" s="158" t="e">
        <f>VLOOKUP(L$3,'Tab 2. Bevölkerung'!$E$197:$Z$395,17,FALSE)</f>
        <v>#N/A</v>
      </c>
      <c r="N33" s="158">
        <f>VLOOKUP(N$3,'Tab 2. Bevölkerung'!$E$197:$Z$395,17,FALSE)</f>
        <v>918705</v>
      </c>
    </row>
    <row r="34" spans="1:14">
      <c r="A34" s="331"/>
      <c r="B34" s="159" t="s">
        <v>343</v>
      </c>
      <c r="D34" s="158" t="e">
        <f>VLOOKUP(D$3,'Tab 2. Bevölkerung'!$E$197:$Z$395,18,FALSE)</f>
        <v>#N/A</v>
      </c>
      <c r="F34" s="158" t="e">
        <f>VLOOKUP(F$3,'Tab 2. Bevölkerung'!$E$197:$Z$395,18,FALSE)</f>
        <v>#N/A</v>
      </c>
      <c r="H34" s="158" t="e">
        <f>VLOOKUP(H$3,'Tab 2. Bevölkerung'!$E$197:$Z$395,18,FALSE)</f>
        <v>#N/A</v>
      </c>
      <c r="J34" s="158" t="e">
        <f>VLOOKUP(J$3,'Tab 2. Bevölkerung'!$E$197:$Z$395,18,FALSE)</f>
        <v>#N/A</v>
      </c>
      <c r="L34" s="158" t="e">
        <f>VLOOKUP(L$3,'Tab 2. Bevölkerung'!$E$197:$Z$395,18,FALSE)</f>
        <v>#N/A</v>
      </c>
      <c r="N34" s="158">
        <f>VLOOKUP(N$3,'Tab 2. Bevölkerung'!$E$197:$Z$395,18,FALSE)</f>
        <v>1316414</v>
      </c>
    </row>
    <row r="35" spans="1:14">
      <c r="A35" s="331"/>
      <c r="B35" s="159" t="s">
        <v>344</v>
      </c>
      <c r="D35" s="158" t="e">
        <f>VLOOKUP(D$3,'Tab 2. Bevölkerung'!$E$197:$Z$395,19,FALSE)</f>
        <v>#N/A</v>
      </c>
      <c r="F35" s="158" t="e">
        <f>VLOOKUP(F$3,'Tab 2. Bevölkerung'!$E$197:$Z$395,19,FALSE)</f>
        <v>#N/A</v>
      </c>
      <c r="H35" s="158" t="e">
        <f>VLOOKUP(H$3,'Tab 2. Bevölkerung'!$E$197:$Z$395,19,FALSE)</f>
        <v>#N/A</v>
      </c>
      <c r="J35" s="158" t="e">
        <f>VLOOKUP(J$3,'Tab 2. Bevölkerung'!$E$197:$Z$395,19,FALSE)</f>
        <v>#N/A</v>
      </c>
      <c r="L35" s="158" t="e">
        <f>VLOOKUP(L$3,'Tab 2. Bevölkerung'!$E$197:$Z$395,19,FALSE)</f>
        <v>#N/A</v>
      </c>
      <c r="N35" s="158">
        <f>VLOOKUP(N$3,'Tab 2. Bevölkerung'!$E$197:$Z$395,19,FALSE)</f>
        <v>1229486</v>
      </c>
    </row>
    <row r="37" spans="1:14">
      <c r="A37" s="335" t="s">
        <v>1</v>
      </c>
      <c r="B37" s="159" t="s">
        <v>199</v>
      </c>
      <c r="D37" s="158" t="e">
        <f>VLOOKUP(D$3,'Tab 2. Bevölkerung'!$E$197:$Z$395,20,FALSE)</f>
        <v>#N/A</v>
      </c>
      <c r="F37" s="158" t="e">
        <f>VLOOKUP(F$3,'Tab 2. Bevölkerung'!$E$197:$Z$395,20,FALSE)</f>
        <v>#N/A</v>
      </c>
      <c r="H37" s="158" t="e">
        <f>VLOOKUP(H$3,'Tab 2. Bevölkerung'!$E$197:$Z$395,20,FALSE)</f>
        <v>#N/A</v>
      </c>
      <c r="J37" s="158" t="e">
        <f>VLOOKUP(J$3,'Tab 2. Bevölkerung'!$E$197:$Z$395,20,FALSE)</f>
        <v>#N/A</v>
      </c>
      <c r="L37" s="158" t="e">
        <f>VLOOKUP(L$3,'Tab 2. Bevölkerung'!$E$197:$Z$395,20,FALSE)</f>
        <v>#N/A</v>
      </c>
      <c r="N37" s="158">
        <f>VLOOKUP(N$3,'Tab 2. Bevölkerung'!$E$197:$Z$395,20,FALSE)</f>
        <v>2545900</v>
      </c>
    </row>
    <row r="38" spans="1:14">
      <c r="A38" s="335"/>
      <c r="B38" s="159" t="s">
        <v>202</v>
      </c>
      <c r="D38" s="158" t="e">
        <f>VLOOKUP(D$3,'Tab 2. Bevölkerung'!$E$197:$Z$395,21,FALSE)</f>
        <v>#N/A</v>
      </c>
      <c r="F38" s="158" t="e">
        <f>VLOOKUP(F$3,'Tab 2. Bevölkerung'!$E$197:$Z$395,21,FALSE)</f>
        <v>#N/A</v>
      </c>
      <c r="H38" s="158" t="e">
        <f>VLOOKUP(H$3,'Tab 2. Bevölkerung'!$E$197:$Z$395,21,FALSE)</f>
        <v>#N/A</v>
      </c>
      <c r="J38" s="158" t="e">
        <f>VLOOKUP(J$3,'Tab 2. Bevölkerung'!$E$197:$Z$395,21,FALSE)</f>
        <v>#N/A</v>
      </c>
      <c r="L38" s="158" t="e">
        <f>VLOOKUP(L$3,'Tab 2. Bevölkerung'!$E$197:$Z$395,21,FALSE)</f>
        <v>#N/A</v>
      </c>
      <c r="N38" s="158">
        <f>VLOOKUP(N$3,'Tab 2. Bevölkerung'!$E$197:$Z$395,21,FALSE)</f>
        <v>640840</v>
      </c>
    </row>
    <row r="39" spans="1:14">
      <c r="A39" s="335"/>
      <c r="B39" s="159" t="s">
        <v>191</v>
      </c>
      <c r="D39" s="158" t="e">
        <f>VLOOKUP(D$3,'Tab 2. Bevölkerung'!$E$197:$Z$395,22,FALSE)</f>
        <v>#N/A</v>
      </c>
      <c r="F39" s="158" t="e">
        <f>VLOOKUP(F$3,'Tab 2. Bevölkerung'!$E$197:$Z$395,22,FALSE)</f>
        <v>#N/A</v>
      </c>
      <c r="H39" s="158" t="e">
        <f>VLOOKUP(H$3,'Tab 2. Bevölkerung'!$E$197:$Z$395,22,FALSE)</f>
        <v>#N/A</v>
      </c>
      <c r="J39" s="158" t="e">
        <f>VLOOKUP(J$3,'Tab 2. Bevölkerung'!$E$197:$Z$395,22,FALSE)</f>
        <v>#N/A</v>
      </c>
      <c r="L39" s="158" t="e">
        <f>VLOOKUP(L$3,'Tab 2. Bevölkerung'!$E$197:$Z$395,22,FALSE)</f>
        <v>#N/A</v>
      </c>
      <c r="N39" s="158">
        <f>VLOOKUP(N$3,'Tab 2. Bevölkerung'!$E$197:$Z$395,22,FALSE)</f>
        <v>1905060</v>
      </c>
    </row>
    <row r="42" spans="1:14" ht="14.25" customHeight="1">
      <c r="A42" s="332" t="s">
        <v>412</v>
      </c>
      <c r="B42" s="332"/>
      <c r="C42" s="332"/>
      <c r="D42" s="332"/>
      <c r="E42" s="332"/>
      <c r="F42" s="332"/>
      <c r="G42" s="332"/>
      <c r="H42" s="332"/>
      <c r="I42" s="332"/>
      <c r="J42" s="332"/>
      <c r="K42" s="332"/>
      <c r="L42" s="332"/>
      <c r="M42" s="332"/>
      <c r="N42" s="332"/>
    </row>
    <row r="43" spans="1:14">
      <c r="A43" s="332"/>
      <c r="B43" s="332"/>
      <c r="C43" s="332"/>
      <c r="D43" s="332"/>
      <c r="E43" s="332"/>
      <c r="F43" s="332"/>
      <c r="G43" s="332"/>
      <c r="H43" s="332"/>
      <c r="I43" s="332"/>
      <c r="J43" s="332"/>
      <c r="K43" s="332"/>
      <c r="L43" s="332"/>
      <c r="M43" s="332"/>
      <c r="N43" s="332"/>
    </row>
    <row r="45" spans="1:14">
      <c r="A45" s="163"/>
      <c r="B45" s="159" t="s">
        <v>362</v>
      </c>
      <c r="D45" s="158" t="e">
        <f>VLOOKUP(D$3,'Tab. 3a Leistungen_mEB'!$B$5:$H$61,2,FALSE)</f>
        <v>#N/A</v>
      </c>
      <c r="F45" s="158" t="e">
        <f>VLOOKUP(F$3,'Tab. 3a Leistungen_mEB'!$B$5:$H$61,2,FALSE)</f>
        <v>#N/A</v>
      </c>
      <c r="H45" s="158" t="e">
        <f>VLOOKUP(H$3,'Tab. 3a Leistungen_mEB'!$B$5:$H$61,2,FALSE)</f>
        <v>#N/A</v>
      </c>
      <c r="J45" s="158" t="e">
        <f>VLOOKUP(J$3,'Tab. 3a Leistungen_mEB'!$B$5:$H$61,2,FALSE)</f>
        <v>#N/A</v>
      </c>
      <c r="L45" s="158" t="e">
        <f>VLOOKUP(L$3,'Tab. 3a Leistungen_mEB'!$B$5:$H$61,2,FALSE)</f>
        <v>#N/A</v>
      </c>
      <c r="N45" s="158">
        <f>VLOOKUP(N$3,'Tab. 3a Leistungen_mEB'!$B$5:$H$61,2,FALSE)</f>
        <v>253309</v>
      </c>
    </row>
    <row r="46" spans="1:14">
      <c r="A46" s="164" t="s">
        <v>182</v>
      </c>
      <c r="B46" s="159" t="s">
        <v>358</v>
      </c>
      <c r="D46" s="158" t="e">
        <f>VLOOKUP(D$3,'Tab. 3a Leistungen_mEB'!$B$5:$H$61,3,FALSE)</f>
        <v>#N/A</v>
      </c>
      <c r="F46" s="158" t="e">
        <f>VLOOKUP(F$3,'Tab. 3a Leistungen_mEB'!$B$5:$H$61,3,FALSE)</f>
        <v>#N/A</v>
      </c>
      <c r="H46" s="158" t="e">
        <f>VLOOKUP(H$3,'Tab. 3a Leistungen_mEB'!$B$5:$H$61,3,FALSE)</f>
        <v>#N/A</v>
      </c>
      <c r="J46" s="158" t="e">
        <f>VLOOKUP(J$3,'Tab. 3a Leistungen_mEB'!$B$5:$H$61,3,FALSE)</f>
        <v>#N/A</v>
      </c>
      <c r="L46" s="158" t="e">
        <f>VLOOKUP(L$3,'Tab. 3a Leistungen_mEB'!$B$5:$H$61,3,FALSE)</f>
        <v>#N/A</v>
      </c>
      <c r="N46" s="158">
        <f>VLOOKUP(N$3,'Tab. 3a Leistungen_mEB'!$B$5:$H$61,3,FALSE)</f>
        <v>291449</v>
      </c>
    </row>
    <row r="47" spans="1:14">
      <c r="A47" s="163"/>
      <c r="B47" s="159" t="s">
        <v>345</v>
      </c>
      <c r="D47" s="158" t="e">
        <f>VLOOKUP(D$3,'Tab. 3a Leistungen_mEB'!$B$5:$H$61,4,FALSE)</f>
        <v>#N/A</v>
      </c>
      <c r="F47" s="158" t="e">
        <f>VLOOKUP(F$3,'Tab. 3a Leistungen_mEB'!$B$5:$H$61,4,FALSE)</f>
        <v>#N/A</v>
      </c>
      <c r="H47" s="158" t="e">
        <f>VLOOKUP(H$3,'Tab. 3a Leistungen_mEB'!$B$5:$H$61,4,FALSE)</f>
        <v>#N/A</v>
      </c>
      <c r="J47" s="158" t="e">
        <f>VLOOKUP(J$3,'Tab. 3a Leistungen_mEB'!$B$5:$H$61,4,FALSE)</f>
        <v>#N/A</v>
      </c>
      <c r="L47" s="158" t="e">
        <f>VLOOKUP(L$3,'Tab. 3a Leistungen_mEB'!$B$5:$H$61,4,FALSE)</f>
        <v>#N/A</v>
      </c>
      <c r="N47" s="158">
        <f>VLOOKUP(N$3,'Tab. 3a Leistungen_mEB'!$B$5:$H$61,4,FALSE)</f>
        <v>118420</v>
      </c>
    </row>
    <row r="49" spans="1:14">
      <c r="A49" s="333" t="s">
        <v>303</v>
      </c>
      <c r="B49" s="159" t="s">
        <v>362</v>
      </c>
      <c r="D49" s="158" t="e">
        <f>VLOOKUP(D$3,'Tab. 3a Leistungen_mEB'!$B$5:$H$61,5,FALSE)</f>
        <v>#N/A</v>
      </c>
      <c r="F49" s="158" t="e">
        <f>VLOOKUP(F$3,'Tab. 3a Leistungen_mEB'!$B$5:$H$61,5,FALSE)</f>
        <v>#N/A</v>
      </c>
      <c r="H49" s="158" t="e">
        <f>VLOOKUP(H$3,'Tab. 3a Leistungen_mEB'!$B$5:$H$61,5,FALSE)</f>
        <v>#N/A</v>
      </c>
      <c r="J49" s="158" t="e">
        <f>VLOOKUP(J$3,'Tab. 3a Leistungen_mEB'!$B$5:$H$61,5,FALSE)</f>
        <v>#N/A</v>
      </c>
      <c r="L49" s="158" t="e">
        <f>VLOOKUP(L$3,'Tab. 3a Leistungen_mEB'!$B$5:$H$61,5,FALSE)</f>
        <v>#N/A</v>
      </c>
      <c r="N49" s="158">
        <f>VLOOKUP(N$3,'Tab. 3a Leistungen_mEB'!$B$5:$H$61,5,FALSE)</f>
        <v>707.56269095553046</v>
      </c>
    </row>
    <row r="50" spans="1:14">
      <c r="A50" s="333"/>
      <c r="B50" s="159" t="s">
        <v>358</v>
      </c>
      <c r="D50" s="158" t="e">
        <f>VLOOKUP(D$3,'Tab. 3a Leistungen_mEB'!$B$5:$H$61,6,FALSE)</f>
        <v>#N/A</v>
      </c>
      <c r="F50" s="158" t="e">
        <f>VLOOKUP(F$3,'Tab. 3a Leistungen_mEB'!$B$5:$H$61,6,FALSE)</f>
        <v>#N/A</v>
      </c>
      <c r="H50" s="158" t="e">
        <f>VLOOKUP(H$3,'Tab. 3a Leistungen_mEB'!$B$5:$H$61,6,FALSE)</f>
        <v>#N/A</v>
      </c>
      <c r="J50" s="158" t="e">
        <f>VLOOKUP(J$3,'Tab. 3a Leistungen_mEB'!$B$5:$H$61,6,FALSE)</f>
        <v>#N/A</v>
      </c>
      <c r="L50" s="158" t="e">
        <f>VLOOKUP(L$3,'Tab. 3a Leistungen_mEB'!$B$5:$H$61,6,FALSE)</f>
        <v>#N/A</v>
      </c>
      <c r="N50" s="158">
        <f>VLOOKUP(N$3,'Tab. 3a Leistungen_mEB'!$B$5:$H$61,6,FALSE)</f>
        <v>814.09834911629036</v>
      </c>
    </row>
    <row r="51" spans="1:14">
      <c r="A51" s="333"/>
      <c r="B51" s="159" t="s">
        <v>345</v>
      </c>
      <c r="D51" s="158" t="e">
        <f>VLOOKUP(D$3,'Tab. 3a Leistungen_mEB'!$B$5:$H$61,7,FALSE)</f>
        <v>#N/A</v>
      </c>
      <c r="F51" s="158" t="e">
        <f>VLOOKUP(F$3,'Tab. 3a Leistungen_mEB'!$B$5:$H$61,7,FALSE)</f>
        <v>#N/A</v>
      </c>
      <c r="H51" s="158" t="e">
        <f>VLOOKUP(H$3,'Tab. 3a Leistungen_mEB'!$B$5:$H$61,7,FALSE)</f>
        <v>#N/A</v>
      </c>
      <c r="J51" s="158" t="e">
        <f>VLOOKUP(J$3,'Tab. 3a Leistungen_mEB'!$B$5:$H$61,7,FALSE)</f>
        <v>#N/A</v>
      </c>
      <c r="L51" s="158" t="e">
        <f>VLOOKUP(L$3,'Tab. 3a Leistungen_mEB'!$B$5:$H$61,7,FALSE)</f>
        <v>#N/A</v>
      </c>
      <c r="N51" s="158">
        <f>VLOOKUP(N$3,'Tab. 3a Leistungen_mEB'!$B$5:$H$61,7,FALSE)</f>
        <v>330.78009017821682</v>
      </c>
    </row>
    <row r="54" spans="1:14" ht="14.25" customHeight="1">
      <c r="A54" s="332" t="s">
        <v>413</v>
      </c>
      <c r="B54" s="332"/>
      <c r="C54" s="332"/>
      <c r="D54" s="332"/>
      <c r="E54" s="332"/>
      <c r="F54" s="332"/>
      <c r="G54" s="332"/>
      <c r="H54" s="332"/>
      <c r="I54" s="332"/>
      <c r="J54" s="332"/>
      <c r="K54" s="332"/>
      <c r="L54" s="332"/>
      <c r="M54" s="332"/>
      <c r="N54" s="332"/>
    </row>
    <row r="55" spans="1:14">
      <c r="A55" s="332"/>
      <c r="B55" s="332"/>
      <c r="C55" s="332"/>
      <c r="D55" s="332"/>
      <c r="E55" s="332"/>
      <c r="F55" s="332"/>
      <c r="G55" s="332"/>
      <c r="H55" s="332"/>
      <c r="I55" s="332"/>
      <c r="J55" s="332"/>
      <c r="K55" s="332"/>
      <c r="L55" s="332"/>
      <c r="M55" s="332"/>
      <c r="N55" s="332"/>
    </row>
    <row r="56" spans="1:14">
      <c r="A56" s="162"/>
      <c r="B56" s="162"/>
      <c r="C56" s="162"/>
      <c r="D56" s="162"/>
      <c r="E56" s="162"/>
      <c r="F56" s="162"/>
      <c r="G56" s="162"/>
      <c r="H56" s="162"/>
      <c r="I56" s="162"/>
      <c r="J56" s="162"/>
      <c r="K56" s="162"/>
      <c r="L56" s="162"/>
      <c r="M56" s="162"/>
      <c r="N56" s="162"/>
    </row>
    <row r="57" spans="1:14">
      <c r="A57" s="330" t="s">
        <v>363</v>
      </c>
      <c r="B57" s="330"/>
      <c r="D57" s="158" t="e">
        <f>VLOOKUP(D$3,'Tab. 3b Leistungen absolut_oEB'!$E$4:$L$202,2,FALSE)</f>
        <v>#N/A</v>
      </c>
      <c r="F57" s="158" t="e">
        <f>VLOOKUP(F$3,'Tab. 3b Leistungen absolut_oEB'!$E$4:$L$202,2,FALSE)</f>
        <v>#N/A</v>
      </c>
      <c r="H57" s="158" t="e">
        <f>VLOOKUP(H$3,'Tab. 3b Leistungen absolut_oEB'!$E$4:$L$202,2,FALSE)</f>
        <v>#N/A</v>
      </c>
      <c r="J57" s="158" t="e">
        <f>VLOOKUP(J$3,'Tab. 3b Leistungen absolut_oEB'!$E$4:$L$202,2,FALSE)</f>
        <v>#N/A</v>
      </c>
      <c r="L57" s="158" t="e">
        <f>VLOOKUP(L$3,'Tab. 3b Leistungen absolut_oEB'!$E$4:$L$202,2,FALSE)</f>
        <v>#N/A</v>
      </c>
      <c r="N57" s="158">
        <f>VLOOKUP(N$3,'Tab. 3b Leistungen absolut_oEB'!$E$4:$L$202,2,FALSE)</f>
        <v>134889</v>
      </c>
    </row>
    <row r="58" spans="1:14">
      <c r="A58" s="330" t="s">
        <v>167</v>
      </c>
      <c r="B58" s="330"/>
      <c r="D58" s="158" t="e">
        <f>VLOOKUP(D$3,'Tab. 3b Leistungen absolut_oEB'!$E$4:$L$202,3,FALSE)</f>
        <v>#N/A</v>
      </c>
      <c r="F58" s="158" t="e">
        <f>VLOOKUP(F$3,'Tab. 3b Leistungen absolut_oEB'!$E$4:$L$202,3,FALSE)</f>
        <v>#N/A</v>
      </c>
      <c r="H58" s="158" t="e">
        <f>VLOOKUP(H$3,'Tab. 3b Leistungen absolut_oEB'!$E$4:$L$202,3,FALSE)</f>
        <v>#N/A</v>
      </c>
      <c r="J58" s="158" t="e">
        <f>VLOOKUP(J$3,'Tab. 3b Leistungen absolut_oEB'!$E$4:$L$202,3,FALSE)</f>
        <v>#N/A</v>
      </c>
      <c r="L58" s="158" t="e">
        <f>VLOOKUP(L$3,'Tab. 3b Leistungen absolut_oEB'!$E$4:$L$202,3,FALSE)</f>
        <v>#N/A</v>
      </c>
      <c r="N58" s="158">
        <f>VLOOKUP(N$3,'Tab. 3b Leistungen absolut_oEB'!$E$4:$L$202,3,FALSE)</f>
        <v>173029</v>
      </c>
    </row>
    <row r="59" spans="1:14">
      <c r="A59" s="330" t="s">
        <v>359</v>
      </c>
      <c r="B59" s="330"/>
      <c r="D59" s="158" t="e">
        <f>VLOOKUP(D$3,'Tab. 3b Leistungen absolut_oEB'!$E$4:$L$202,4,FALSE)</f>
        <v>#N/A</v>
      </c>
      <c r="F59" s="158" t="e">
        <f>VLOOKUP(F$3,'Tab. 3b Leistungen absolut_oEB'!$E$4:$L$202,4,FALSE)</f>
        <v>#N/A</v>
      </c>
      <c r="H59" s="158" t="e">
        <f>VLOOKUP(H$3,'Tab. 3b Leistungen absolut_oEB'!$E$4:$L$202,4,FALSE)</f>
        <v>#N/A</v>
      </c>
      <c r="J59" s="158" t="e">
        <f>VLOOKUP(J$3,'Tab. 3b Leistungen absolut_oEB'!$E$4:$L$202,4,FALSE)</f>
        <v>#N/A</v>
      </c>
      <c r="L59" s="158" t="e">
        <f>VLOOKUP(L$3,'Tab. 3b Leistungen absolut_oEB'!$E$4:$L$202,4,FALSE)</f>
        <v>#N/A</v>
      </c>
      <c r="N59" s="158">
        <f>VLOOKUP(N$3,'Tab. 3b Leistungen absolut_oEB'!$E$4:$L$202,4,FALSE)</f>
        <v>72204</v>
      </c>
    </row>
    <row r="60" spans="1:14">
      <c r="A60" s="330" t="s">
        <v>360</v>
      </c>
      <c r="B60" s="330"/>
      <c r="D60" s="158" t="e">
        <f>VLOOKUP(D$3,'Tab. 3b Leistungen absolut_oEB'!$E$4:$L$202,5,FALSE)</f>
        <v>#N/A</v>
      </c>
      <c r="F60" s="158" t="e">
        <f>VLOOKUP(F$3,'Tab. 3b Leistungen absolut_oEB'!$E$4:$L$202,5,FALSE)</f>
        <v>#N/A</v>
      </c>
      <c r="H60" s="158" t="e">
        <f>VLOOKUP(H$3,'Tab. 3b Leistungen absolut_oEB'!$E$4:$L$202,5,FALSE)</f>
        <v>#N/A</v>
      </c>
      <c r="J60" s="158" t="e">
        <f>VLOOKUP(J$3,'Tab. 3b Leistungen absolut_oEB'!$E$4:$L$202,5,FALSE)</f>
        <v>#N/A</v>
      </c>
      <c r="L60" s="158" t="e">
        <f>VLOOKUP(L$3,'Tab. 3b Leistungen absolut_oEB'!$E$4:$L$202,5,FALSE)</f>
        <v>#N/A</v>
      </c>
      <c r="N60" s="158">
        <f>VLOOKUP(N$3,'Tab. 3b Leistungen absolut_oEB'!$E$4:$L$202,5,FALSE)</f>
        <v>110344</v>
      </c>
    </row>
    <row r="61" spans="1:14">
      <c r="A61" s="330" t="s">
        <v>168</v>
      </c>
      <c r="B61" s="330"/>
      <c r="D61" s="158" t="e">
        <f>VLOOKUP(D$3,'Tab. 3b Leistungen absolut_oEB'!$E$4:$L$202,6,FALSE)</f>
        <v>#N/A</v>
      </c>
      <c r="F61" s="158" t="e">
        <f>VLOOKUP(F$3,'Tab. 3b Leistungen absolut_oEB'!$E$4:$L$202,6,FALSE)</f>
        <v>#N/A</v>
      </c>
      <c r="H61" s="158" t="e">
        <f>VLOOKUP(H$3,'Tab. 3b Leistungen absolut_oEB'!$E$4:$L$202,6,FALSE)</f>
        <v>#N/A</v>
      </c>
      <c r="J61" s="158" t="e">
        <f>VLOOKUP(J$3,'Tab. 3b Leistungen absolut_oEB'!$E$4:$L$202,6,FALSE)</f>
        <v>#N/A</v>
      </c>
      <c r="L61" s="158" t="e">
        <f>VLOOKUP(L$3,'Tab. 3b Leistungen absolut_oEB'!$E$4:$L$202,6,FALSE)</f>
        <v>#N/A</v>
      </c>
      <c r="N61" s="158">
        <f>VLOOKUP(N$3,'Tab. 3b Leistungen absolut_oEB'!$E$4:$L$202,6,FALSE)</f>
        <v>62685</v>
      </c>
    </row>
    <row r="62" spans="1:14">
      <c r="A62" s="330" t="s">
        <v>7</v>
      </c>
      <c r="B62" s="330"/>
      <c r="D62" s="158" t="e">
        <f>VLOOKUP(D$3,'Tab. 3b Leistungen absolut_oEB'!$E$4:$L$202,7,FALSE)</f>
        <v>#N/A</v>
      </c>
      <c r="F62" s="158" t="e">
        <f>VLOOKUP(F$3,'Tab. 3b Leistungen absolut_oEB'!$E$4:$L$202,7,FALSE)</f>
        <v>#N/A</v>
      </c>
      <c r="H62" s="158" t="e">
        <f>VLOOKUP(H$3,'Tab. 3b Leistungen absolut_oEB'!$E$4:$L$202,7,FALSE)</f>
        <v>#N/A</v>
      </c>
      <c r="J62" s="158" t="e">
        <f>VLOOKUP(J$3,'Tab. 3b Leistungen absolut_oEB'!$E$4:$L$202,7,FALSE)</f>
        <v>#N/A</v>
      </c>
      <c r="L62" s="158" t="e">
        <f>VLOOKUP(L$3,'Tab. 3b Leistungen absolut_oEB'!$E$4:$L$202,7,FALSE)</f>
        <v>#N/A</v>
      </c>
      <c r="N62" s="158">
        <f>VLOOKUP(N$3,'Tab. 3b Leistungen absolut_oEB'!$E$4:$L$202,7,FALSE)</f>
        <v>27625</v>
      </c>
    </row>
    <row r="63" spans="1:14">
      <c r="A63" s="330" t="s">
        <v>8</v>
      </c>
      <c r="B63" s="330"/>
      <c r="D63" s="158" t="e">
        <f>VLOOKUP(D$3,'Tab. 3b Leistungen absolut_oEB'!$E$4:$L$202,8,FALSE)</f>
        <v>#N/A</v>
      </c>
      <c r="F63" s="158" t="e">
        <f>VLOOKUP(F$3,'Tab. 3b Leistungen absolut_oEB'!$E$4:$L$202,8,FALSE)</f>
        <v>#N/A</v>
      </c>
      <c r="H63" s="158" t="e">
        <f>VLOOKUP(H$3,'Tab. 3b Leistungen absolut_oEB'!$E$4:$L$202,8,FALSE)</f>
        <v>#N/A</v>
      </c>
      <c r="J63" s="158" t="e">
        <f>VLOOKUP(J$3,'Tab. 3b Leistungen absolut_oEB'!$E$4:$L$202,8,FALSE)</f>
        <v>#N/A</v>
      </c>
      <c r="L63" s="158" t="e">
        <f>VLOOKUP(L$3,'Tab. 3b Leistungen absolut_oEB'!$E$4:$L$202,8,FALSE)</f>
        <v>#N/A</v>
      </c>
      <c r="N63" s="158">
        <f>VLOOKUP(N$3,'Tab. 3b Leistungen absolut_oEB'!$E$4:$L$202,8,FALSE)</f>
        <v>35060</v>
      </c>
    </row>
    <row r="66" spans="1:14">
      <c r="A66" s="334" t="s">
        <v>414</v>
      </c>
      <c r="B66" s="334"/>
      <c r="C66" s="334"/>
      <c r="D66" s="334"/>
      <c r="E66" s="334"/>
      <c r="F66" s="334"/>
      <c r="G66" s="334"/>
      <c r="H66" s="334"/>
      <c r="I66" s="334"/>
      <c r="J66" s="334"/>
      <c r="K66" s="334"/>
      <c r="L66" s="334"/>
      <c r="M66" s="334"/>
      <c r="N66" s="334"/>
    </row>
    <row r="67" spans="1:14">
      <c r="A67" s="334"/>
      <c r="B67" s="334"/>
      <c r="C67" s="334"/>
      <c r="D67" s="334"/>
      <c r="E67" s="334"/>
      <c r="F67" s="334"/>
      <c r="G67" s="334"/>
      <c r="H67" s="334"/>
      <c r="I67" s="334"/>
      <c r="J67" s="334"/>
      <c r="K67" s="334"/>
      <c r="L67" s="334"/>
      <c r="M67" s="334"/>
      <c r="N67" s="334"/>
    </row>
    <row r="69" spans="1:14" ht="14.25" customHeight="1">
      <c r="A69" s="330" t="s">
        <v>363</v>
      </c>
      <c r="B69" s="330"/>
      <c r="D69" s="160" t="e">
        <f>VLOOKUP(D$3,'Tab. 4 Inanspruchnahme'!$E$4:$L$202,2,FALSE)</f>
        <v>#N/A</v>
      </c>
      <c r="F69" s="160" t="e">
        <f>VLOOKUP(F$3,'Tab. 4 Inanspruchnahme'!$E$4:$L$202,2,FALSE)</f>
        <v>#N/A</v>
      </c>
      <c r="H69" s="160" t="e">
        <f>VLOOKUP(H$3,'Tab. 4 Inanspruchnahme'!$E$4:$L$202,2,FALSE)</f>
        <v>#N/A</v>
      </c>
      <c r="J69" s="160" t="e">
        <f>VLOOKUP(J$3,'Tab. 4 Inanspruchnahme'!$E$4:$L$202,2,FALSE)</f>
        <v>#N/A</v>
      </c>
      <c r="L69" s="160" t="e">
        <f>VLOOKUP(L$3,'Tab. 4 Inanspruchnahme'!$E$4:$L$202,2,FALSE)</f>
        <v>#N/A</v>
      </c>
      <c r="N69" s="160">
        <f>VLOOKUP(N$3,'Tab. 4 Inanspruchnahme'!$E$4:$L$202,2,FALSE)</f>
        <v>376.78260077731369</v>
      </c>
    </row>
    <row r="70" spans="1:14" ht="14.25" customHeight="1">
      <c r="A70" s="330" t="s">
        <v>167</v>
      </c>
      <c r="B70" s="330"/>
      <c r="D70" s="160" t="e">
        <f>VLOOKUP(D$3,'Tab. 4 Inanspruchnahme'!$E$4:$L$202,3,FALSE)</f>
        <v>#N/A</v>
      </c>
      <c r="F70" s="160" t="e">
        <f>VLOOKUP(F$3,'Tab. 4 Inanspruchnahme'!$E$4:$L$202,3,FALSE)</f>
        <v>#N/A</v>
      </c>
      <c r="H70" s="160" t="e">
        <f>VLOOKUP(H$3,'Tab. 4 Inanspruchnahme'!$E$4:$L$202,3,FALSE)</f>
        <v>#N/A</v>
      </c>
      <c r="J70" s="160" t="e">
        <f>VLOOKUP(J$3,'Tab. 4 Inanspruchnahme'!$E$4:$L$202,3,FALSE)</f>
        <v>#N/A</v>
      </c>
      <c r="L70" s="160" t="e">
        <f>VLOOKUP(L$3,'Tab. 4 Inanspruchnahme'!$E$4:$L$202,3,FALSE)</f>
        <v>#N/A</v>
      </c>
      <c r="N70" s="160">
        <f>VLOOKUP(N$3,'Tab. 4 Inanspruchnahme'!$E$4:$L$202,3,FALSE)</f>
        <v>483.31825893807354</v>
      </c>
    </row>
    <row r="71" spans="1:14">
      <c r="A71" s="330" t="s">
        <v>359</v>
      </c>
      <c r="B71" s="330"/>
      <c r="D71" s="160" t="e">
        <f>VLOOKUP(D$3,'Tab. 4 Inanspruchnahme'!$E$4:$L$202,4,FALSE)</f>
        <v>#N/A</v>
      </c>
      <c r="F71" s="160" t="e">
        <f>VLOOKUP(F$3,'Tab. 4 Inanspruchnahme'!$E$4:$L$202,4,FALSE)</f>
        <v>#N/A</v>
      </c>
      <c r="H71" s="160" t="e">
        <f>VLOOKUP(H$3,'Tab. 4 Inanspruchnahme'!$E$4:$L$202,4,FALSE)</f>
        <v>#N/A</v>
      </c>
      <c r="J71" s="160" t="e">
        <f>VLOOKUP(J$3,'Tab. 4 Inanspruchnahme'!$E$4:$L$202,4,FALSE)</f>
        <v>#N/A</v>
      </c>
      <c r="L71" s="160" t="e">
        <f>VLOOKUP(L$3,'Tab. 4 Inanspruchnahme'!$E$4:$L$202,4,FALSE)</f>
        <v>#N/A</v>
      </c>
      <c r="N71" s="160">
        <f>VLOOKUP(N$3,'Tab. 4 Inanspruchnahme'!$E$4:$L$202,4,FALSE)</f>
        <v>201.68591142735994</v>
      </c>
    </row>
    <row r="72" spans="1:14" ht="14.25" customHeight="1">
      <c r="A72" s="330" t="s">
        <v>360</v>
      </c>
      <c r="B72" s="330"/>
      <c r="D72" s="160" t="e">
        <f>VLOOKUP(D$3,'Tab. 4 Inanspruchnahme'!$E$4:$L$202,5,FALSE)</f>
        <v>#N/A</v>
      </c>
      <c r="F72" s="160" t="e">
        <f>VLOOKUP(F$3,'Tab. 4 Inanspruchnahme'!$E$4:$L$202,5,FALSE)</f>
        <v>#N/A</v>
      </c>
      <c r="H72" s="160" t="e">
        <f>VLOOKUP(H$3,'Tab. 4 Inanspruchnahme'!$E$4:$L$202,5,FALSE)</f>
        <v>#N/A</v>
      </c>
      <c r="J72" s="160" t="e">
        <f>VLOOKUP(J$3,'Tab. 4 Inanspruchnahme'!$E$4:$L$202,5,FALSE)</f>
        <v>#N/A</v>
      </c>
      <c r="L72" s="160" t="e">
        <f>VLOOKUP(L$3,'Tab. 4 Inanspruchnahme'!$E$4:$L$202,5,FALSE)</f>
        <v>#N/A</v>
      </c>
      <c r="N72" s="160">
        <f>VLOOKUP(N$3,'Tab. 4 Inanspruchnahme'!$E$4:$L$202,5,FALSE)</f>
        <v>308.22156958811985</v>
      </c>
    </row>
    <row r="73" spans="1:14" ht="14.25" customHeight="1">
      <c r="A73" s="330" t="s">
        <v>168</v>
      </c>
      <c r="B73" s="330"/>
      <c r="D73" s="160" t="e">
        <f>VLOOKUP(D$3,'Tab. 4 Inanspruchnahme'!$E$4:$L$202,6,FALSE)</f>
        <v>#N/A</v>
      </c>
      <c r="F73" s="160" t="e">
        <f>VLOOKUP(F$3,'Tab. 4 Inanspruchnahme'!$E$4:$L$202,6,FALSE)</f>
        <v>#N/A</v>
      </c>
      <c r="H73" s="160" t="e">
        <f>VLOOKUP(H$3,'Tab. 4 Inanspruchnahme'!$E$4:$L$202,6,FALSE)</f>
        <v>#N/A</v>
      </c>
      <c r="J73" s="160" t="e">
        <f>VLOOKUP(J$3,'Tab. 4 Inanspruchnahme'!$E$4:$L$202,6,FALSE)</f>
        <v>#N/A</v>
      </c>
      <c r="L73" s="160" t="e">
        <f>VLOOKUP(L$3,'Tab. 4 Inanspruchnahme'!$E$4:$L$202,6,FALSE)</f>
        <v>#N/A</v>
      </c>
      <c r="N73" s="160">
        <f>VLOOKUP(N$3,'Tab. 4 Inanspruchnahme'!$E$4:$L$202,6,FALSE)</f>
        <v>175.09668934995372</v>
      </c>
    </row>
    <row r="74" spans="1:14">
      <c r="A74" s="330" t="s">
        <v>7</v>
      </c>
      <c r="B74" s="330"/>
      <c r="D74" s="160" t="e">
        <f>VLOOKUP(D$3,'Tab. 4 Inanspruchnahme'!$E$4:$L$202,7,FALSE)</f>
        <v>#N/A</v>
      </c>
      <c r="F74" s="160" t="e">
        <f>VLOOKUP(F$3,'Tab. 4 Inanspruchnahme'!$E$4:$L$202,7,FALSE)</f>
        <v>#N/A</v>
      </c>
      <c r="H74" s="160" t="e">
        <f>VLOOKUP(H$3,'Tab. 4 Inanspruchnahme'!$E$4:$L$202,7,FALSE)</f>
        <v>#N/A</v>
      </c>
      <c r="J74" s="160" t="e">
        <f>VLOOKUP(J$3,'Tab. 4 Inanspruchnahme'!$E$4:$L$202,7,FALSE)</f>
        <v>#N/A</v>
      </c>
      <c r="L74" s="160" t="e">
        <f>VLOOKUP(L$3,'Tab. 4 Inanspruchnahme'!$E$4:$L$202,7,FALSE)</f>
        <v>#N/A</v>
      </c>
      <c r="N74" s="160">
        <f>VLOOKUP(N$3,'Tab. 4 Inanspruchnahme'!$E$4:$L$202,7,FALSE)</f>
        <v>77.164330275065353</v>
      </c>
    </row>
    <row r="75" spans="1:14" ht="14.25" customHeight="1">
      <c r="A75" s="330" t="s">
        <v>8</v>
      </c>
      <c r="B75" s="330"/>
      <c r="D75" s="160" t="e">
        <f>VLOOKUP(D$3,'Tab. 4 Inanspruchnahme'!$E$4:$L$202,8,FALSE)</f>
        <v>#N/A</v>
      </c>
      <c r="F75" s="160" t="e">
        <f>VLOOKUP(F$3,'Tab. 4 Inanspruchnahme'!$E$4:$L$202,8,FALSE)</f>
        <v>#N/A</v>
      </c>
      <c r="H75" s="160" t="e">
        <f>VLOOKUP(H$3,'Tab. 4 Inanspruchnahme'!$E$4:$L$202,8,FALSE)</f>
        <v>#N/A</v>
      </c>
      <c r="J75" s="160" t="e">
        <f>VLOOKUP(J$3,'Tab. 4 Inanspruchnahme'!$E$4:$L$202,8,FALSE)</f>
        <v>#N/A</v>
      </c>
      <c r="L75" s="160" t="e">
        <f>VLOOKUP(L$3,'Tab. 4 Inanspruchnahme'!$E$4:$L$202,8,FALSE)</f>
        <v>#N/A</v>
      </c>
      <c r="N75" s="160">
        <f>VLOOKUP(N$3,'Tab. 4 Inanspruchnahme'!$E$4:$L$202,8,FALSE)</f>
        <v>97.932359074888367</v>
      </c>
    </row>
    <row r="78" spans="1:14">
      <c r="A78" s="332" t="s">
        <v>415</v>
      </c>
      <c r="B78" s="332"/>
      <c r="C78" s="332"/>
      <c r="D78" s="332"/>
      <c r="E78" s="332"/>
      <c r="F78" s="332"/>
      <c r="G78" s="332"/>
      <c r="H78" s="332"/>
      <c r="I78" s="332"/>
      <c r="J78" s="332"/>
      <c r="K78" s="332"/>
      <c r="L78" s="332"/>
      <c r="M78" s="332"/>
      <c r="N78" s="332"/>
    </row>
    <row r="79" spans="1:14">
      <c r="A79" s="332"/>
      <c r="B79" s="332"/>
      <c r="C79" s="332"/>
      <c r="D79" s="332"/>
      <c r="E79" s="332"/>
      <c r="F79" s="332"/>
      <c r="G79" s="332"/>
      <c r="H79" s="332"/>
      <c r="I79" s="332"/>
      <c r="J79" s="332"/>
      <c r="K79" s="332"/>
      <c r="L79" s="332"/>
      <c r="M79" s="332"/>
      <c r="N79" s="332"/>
    </row>
    <row r="81" spans="1:14">
      <c r="A81" s="331" t="s">
        <v>204</v>
      </c>
      <c r="B81" s="159" t="s">
        <v>9</v>
      </c>
      <c r="D81" s="160" t="e">
        <f>VLOOKUP(D$3,'Tab.5 Alter Inanspruchnahme'!$E$5:$AC$203,2,FALSE)</f>
        <v>#N/A</v>
      </c>
      <c r="F81" s="160" t="e">
        <f>VLOOKUP(F$3,'Tab.5 Alter Inanspruchnahme'!$E$5:$AC$203,2,FALSE)</f>
        <v>#N/A</v>
      </c>
      <c r="H81" s="160" t="e">
        <f>VLOOKUP(H$3,'Tab.5 Alter Inanspruchnahme'!$E$5:$AC$203,2,FALSE)</f>
        <v>#N/A</v>
      </c>
      <c r="J81" s="160" t="e">
        <f>VLOOKUP(J$3,'Tab.5 Alter Inanspruchnahme'!$E$5:$AC$203,2,FALSE)</f>
        <v>#N/A</v>
      </c>
      <c r="L81" s="160" t="e">
        <f>VLOOKUP(L$3,'Tab.5 Alter Inanspruchnahme'!$E$5:$AC$203,2,FALSE)</f>
        <v>#N/A</v>
      </c>
      <c r="N81" s="160">
        <f>VLOOKUP(N$3,'Tab.5 Alter Inanspruchnahme'!$E$5:$AC$203,2,FALSE)</f>
        <v>212.07362380840945</v>
      </c>
    </row>
    <row r="82" spans="1:14">
      <c r="A82" s="331"/>
      <c r="B82" s="159" t="s">
        <v>10</v>
      </c>
      <c r="D82" s="160" t="e">
        <f>VLOOKUP(D$3,'Tab.5 Alter Inanspruchnahme'!$E$5:$AC$203,3,FALSE)</f>
        <v>#N/A</v>
      </c>
      <c r="F82" s="160" t="e">
        <f>VLOOKUP(F$3,'Tab.5 Alter Inanspruchnahme'!$E$5:$AC$203,3,FALSE)</f>
        <v>#N/A</v>
      </c>
      <c r="H82" s="160" t="e">
        <f>VLOOKUP(H$3,'Tab.5 Alter Inanspruchnahme'!$E$5:$AC$203,3,FALSE)</f>
        <v>#N/A</v>
      </c>
      <c r="J82" s="160" t="e">
        <f>VLOOKUP(J$3,'Tab.5 Alter Inanspruchnahme'!$E$5:$AC$203,3,FALSE)</f>
        <v>#N/A</v>
      </c>
      <c r="L82" s="160" t="e">
        <f>VLOOKUP(L$3,'Tab.5 Alter Inanspruchnahme'!$E$5:$AC$203,3,FALSE)</f>
        <v>#N/A</v>
      </c>
      <c r="N82" s="160">
        <f>VLOOKUP(N$3,'Tab.5 Alter Inanspruchnahme'!$E$5:$AC$203,3,FALSE)</f>
        <v>372.71393795643218</v>
      </c>
    </row>
    <row r="83" spans="1:14">
      <c r="A83" s="331"/>
      <c r="B83" s="159" t="s">
        <v>203</v>
      </c>
      <c r="D83" s="160" t="e">
        <f>VLOOKUP(D$3,'Tab.5 Alter Inanspruchnahme'!$E$5:$AC$203,4,FALSE)</f>
        <v>#N/A</v>
      </c>
      <c r="F83" s="160" t="e">
        <f>VLOOKUP(F$3,'Tab.5 Alter Inanspruchnahme'!$E$5:$AC$203,4,FALSE)</f>
        <v>#N/A</v>
      </c>
      <c r="H83" s="160" t="e">
        <f>VLOOKUP(H$3,'Tab.5 Alter Inanspruchnahme'!$E$5:$AC$203,4,FALSE)</f>
        <v>#N/A</v>
      </c>
      <c r="J83" s="160" t="e">
        <f>VLOOKUP(J$3,'Tab.5 Alter Inanspruchnahme'!$E$5:$AC$203,4,FALSE)</f>
        <v>#N/A</v>
      </c>
      <c r="L83" s="160" t="e">
        <f>VLOOKUP(L$3,'Tab.5 Alter Inanspruchnahme'!$E$5:$AC$203,4,FALSE)</f>
        <v>#N/A</v>
      </c>
      <c r="N83" s="160">
        <f>VLOOKUP(N$3,'Tab.5 Alter Inanspruchnahme'!$E$5:$AC$203,4,FALSE)</f>
        <v>405.10724102953833</v>
      </c>
    </row>
    <row r="84" spans="1:14">
      <c r="A84" s="331"/>
      <c r="B84" s="159" t="s">
        <v>11</v>
      </c>
      <c r="D84" s="160" t="e">
        <f>VLOOKUP(D$3,'Tab.5 Alter Inanspruchnahme'!$E$5:$AC$203,5,FALSE)</f>
        <v>#N/A</v>
      </c>
      <c r="F84" s="160" t="e">
        <f>VLOOKUP(F$3,'Tab.5 Alter Inanspruchnahme'!$E$5:$AC$203,5,FALSE)</f>
        <v>#N/A</v>
      </c>
      <c r="H84" s="160" t="e">
        <f>VLOOKUP(H$3,'Tab.5 Alter Inanspruchnahme'!$E$5:$AC$203,5,FALSE)</f>
        <v>#N/A</v>
      </c>
      <c r="J84" s="160" t="e">
        <f>VLOOKUP(J$3,'Tab.5 Alter Inanspruchnahme'!$E$5:$AC$203,5,FALSE)</f>
        <v>#N/A</v>
      </c>
      <c r="L84" s="160" t="e">
        <f>VLOOKUP(L$3,'Tab.5 Alter Inanspruchnahme'!$E$5:$AC$203,5,FALSE)</f>
        <v>#N/A</v>
      </c>
      <c r="N84" s="160">
        <f>VLOOKUP(N$3,'Tab.5 Alter Inanspruchnahme'!$E$5:$AC$203,5,FALSE)</f>
        <v>400.68124775905346</v>
      </c>
    </row>
    <row r="85" spans="1:14">
      <c r="A85" s="331"/>
      <c r="B85" s="159" t="s">
        <v>208</v>
      </c>
      <c r="D85" s="160" t="e">
        <f>VLOOKUP(D$3,'Tab.5 Alter Inanspruchnahme'!$E$5:$AC$203,6,FALSE)</f>
        <v>#N/A</v>
      </c>
      <c r="F85" s="160" t="e">
        <f>VLOOKUP(F$3,'Tab.5 Alter Inanspruchnahme'!$E$5:$AC$203,6,FALSE)</f>
        <v>#N/A</v>
      </c>
      <c r="H85" s="160" t="e">
        <f>VLOOKUP(H$3,'Tab.5 Alter Inanspruchnahme'!$E$5:$AC$203,6,FALSE)</f>
        <v>#N/A</v>
      </c>
      <c r="J85" s="160" t="e">
        <f>VLOOKUP(J$3,'Tab.5 Alter Inanspruchnahme'!$E$5:$AC$203,6,FALSE)</f>
        <v>#N/A</v>
      </c>
      <c r="L85" s="160" t="e">
        <f>VLOOKUP(L$3,'Tab.5 Alter Inanspruchnahme'!$E$5:$AC$203,6,FALSE)</f>
        <v>#N/A</v>
      </c>
      <c r="N85" s="160">
        <f>VLOOKUP(N$3,'Tab.5 Alter Inanspruchnahme'!$E$5:$AC$203,6,FALSE)</f>
        <v>222.90532293994426</v>
      </c>
    </row>
    <row r="86" spans="1:14">
      <c r="A86" s="331"/>
      <c r="B86" s="159" t="s">
        <v>12</v>
      </c>
      <c r="D86" s="160" t="e">
        <f>VLOOKUP(D$3,'Tab.5 Alter Inanspruchnahme'!$E$5:$AC$203,7,FALSE)</f>
        <v>#N/A</v>
      </c>
      <c r="F86" s="160" t="e">
        <f>VLOOKUP(F$3,'Tab.5 Alter Inanspruchnahme'!$E$5:$AC$203,7,FALSE)</f>
        <v>#N/A</v>
      </c>
      <c r="H86" s="160" t="e">
        <f>VLOOKUP(H$3,'Tab.5 Alter Inanspruchnahme'!$E$5:$AC$203,7,FALSE)</f>
        <v>#N/A</v>
      </c>
      <c r="J86" s="160" t="e">
        <f>VLOOKUP(J$3,'Tab.5 Alter Inanspruchnahme'!$E$5:$AC$203,7,FALSE)</f>
        <v>#N/A</v>
      </c>
      <c r="L86" s="160" t="e">
        <f>VLOOKUP(L$3,'Tab.5 Alter Inanspruchnahme'!$E$5:$AC$203,7,FALSE)</f>
        <v>#N/A</v>
      </c>
      <c r="N86" s="160">
        <f>VLOOKUP(N$3,'Tab.5 Alter Inanspruchnahme'!$E$5:$AC$203,7,FALSE)</f>
        <v>313.60142479571357</v>
      </c>
    </row>
    <row r="88" spans="1:14">
      <c r="A88" s="331" t="s">
        <v>248</v>
      </c>
      <c r="B88" s="159" t="s">
        <v>9</v>
      </c>
      <c r="D88" s="160" t="e">
        <f>VLOOKUP(D$3,'Tab.5 Alter Inanspruchnahme'!$E$5:$AC$203,8,FALSE)</f>
        <v>#N/A</v>
      </c>
      <c r="F88" s="160" t="e">
        <f>VLOOKUP(F$3,'Tab.5 Alter Inanspruchnahme'!$E$5:$AC$203,8,FALSE)</f>
        <v>#N/A</v>
      </c>
      <c r="H88" s="160" t="e">
        <f>VLOOKUP(H$3,'Tab.5 Alter Inanspruchnahme'!$E$5:$AC$203,8,FALSE)</f>
        <v>#N/A</v>
      </c>
      <c r="J88" s="160" t="e">
        <f>VLOOKUP(J$3,'Tab.5 Alter Inanspruchnahme'!$E$5:$AC$203,8,FALSE)</f>
        <v>#N/A</v>
      </c>
      <c r="L88" s="160" t="e">
        <f>VLOOKUP(L$3,'Tab.5 Alter Inanspruchnahme'!$E$5:$AC$203,8,FALSE)</f>
        <v>#N/A</v>
      </c>
      <c r="N88" s="160">
        <f>VLOOKUP(N$3,'Tab.5 Alter Inanspruchnahme'!$E$5:$AC$203,8,FALSE)</f>
        <v>151.51016997994432</v>
      </c>
    </row>
    <row r="89" spans="1:14">
      <c r="A89" s="331"/>
      <c r="B89" s="159" t="s">
        <v>10</v>
      </c>
      <c r="D89" s="160" t="e">
        <f>VLOOKUP(D$3,'Tab.5 Alter Inanspruchnahme'!$E$5:$AC$203,9,FALSE)</f>
        <v>#N/A</v>
      </c>
      <c r="F89" s="160" t="e">
        <f>VLOOKUP(F$3,'Tab.5 Alter Inanspruchnahme'!$E$5:$AC$203,9,FALSE)</f>
        <v>#N/A</v>
      </c>
      <c r="H89" s="160" t="e">
        <f>VLOOKUP(H$3,'Tab.5 Alter Inanspruchnahme'!$E$5:$AC$203,9,FALSE)</f>
        <v>#N/A</v>
      </c>
      <c r="J89" s="160" t="e">
        <f>VLOOKUP(J$3,'Tab.5 Alter Inanspruchnahme'!$E$5:$AC$203,9,FALSE)</f>
        <v>#N/A</v>
      </c>
      <c r="L89" s="160" t="e">
        <f>VLOOKUP(L$3,'Tab.5 Alter Inanspruchnahme'!$E$5:$AC$203,9,FALSE)</f>
        <v>#N/A</v>
      </c>
      <c r="N89" s="160">
        <f>VLOOKUP(N$3,'Tab.5 Alter Inanspruchnahme'!$E$5:$AC$203,9,FALSE)</f>
        <v>247.67492665876034</v>
      </c>
    </row>
    <row r="90" spans="1:14">
      <c r="A90" s="331"/>
      <c r="B90" s="159" t="s">
        <v>203</v>
      </c>
      <c r="D90" s="160" t="e">
        <f>VLOOKUP(D$3,'Tab.5 Alter Inanspruchnahme'!$E$5:$AC$203,10,FALSE)</f>
        <v>#N/A</v>
      </c>
      <c r="F90" s="160" t="e">
        <f>VLOOKUP(F$3,'Tab.5 Alter Inanspruchnahme'!$E$5:$AC$203,10,FALSE)</f>
        <v>#N/A</v>
      </c>
      <c r="H90" s="160" t="e">
        <f>VLOOKUP(H$3,'Tab.5 Alter Inanspruchnahme'!$E$5:$AC$203,10,FALSE)</f>
        <v>#N/A</v>
      </c>
      <c r="J90" s="160" t="e">
        <f>VLOOKUP(J$3,'Tab.5 Alter Inanspruchnahme'!$E$5:$AC$203,10,FALSE)</f>
        <v>#N/A</v>
      </c>
      <c r="L90" s="160" t="e">
        <f>VLOOKUP(L$3,'Tab.5 Alter Inanspruchnahme'!$E$5:$AC$203,10,FALSE)</f>
        <v>#N/A</v>
      </c>
      <c r="N90" s="160">
        <f>VLOOKUP(N$3,'Tab.5 Alter Inanspruchnahme'!$E$5:$AC$203,10,FALSE)</f>
        <v>242.84370297958145</v>
      </c>
    </row>
    <row r="91" spans="1:14">
      <c r="A91" s="331"/>
      <c r="B91" s="159" t="s">
        <v>11</v>
      </c>
      <c r="D91" s="160" t="e">
        <f>VLOOKUP(D$3,'Tab.5 Alter Inanspruchnahme'!$E$5:$AC$203,11,FALSE)</f>
        <v>#N/A</v>
      </c>
      <c r="F91" s="160" t="e">
        <f>VLOOKUP(F$3,'Tab.5 Alter Inanspruchnahme'!$E$5:$AC$203,11,FALSE)</f>
        <v>#N/A</v>
      </c>
      <c r="H91" s="160" t="e">
        <f>VLOOKUP(H$3,'Tab.5 Alter Inanspruchnahme'!$E$5:$AC$203,11,FALSE)</f>
        <v>#N/A</v>
      </c>
      <c r="J91" s="160" t="e">
        <f>VLOOKUP(J$3,'Tab.5 Alter Inanspruchnahme'!$E$5:$AC$203,11,FALSE)</f>
        <v>#N/A</v>
      </c>
      <c r="L91" s="160" t="e">
        <f>VLOOKUP(L$3,'Tab.5 Alter Inanspruchnahme'!$E$5:$AC$203,11,FALSE)</f>
        <v>#N/A</v>
      </c>
      <c r="N91" s="160">
        <f>VLOOKUP(N$3,'Tab.5 Alter Inanspruchnahme'!$E$5:$AC$203,11,FALSE)</f>
        <v>196.29222531138134</v>
      </c>
    </row>
    <row r="92" spans="1:14">
      <c r="A92" s="331"/>
      <c r="B92" s="159" t="s">
        <v>208</v>
      </c>
      <c r="D92" s="160" t="e">
        <f>VLOOKUP(D$3,'Tab.5 Alter Inanspruchnahme'!$E$5:$AC$203,12,FALSE)</f>
        <v>#N/A</v>
      </c>
      <c r="F92" s="160" t="e">
        <f>VLOOKUP(F$3,'Tab.5 Alter Inanspruchnahme'!$E$5:$AC$203,12,FALSE)</f>
        <v>#N/A</v>
      </c>
      <c r="H92" s="160" t="e">
        <f>VLOOKUP(H$3,'Tab.5 Alter Inanspruchnahme'!$E$5:$AC$203,12,FALSE)</f>
        <v>#N/A</v>
      </c>
      <c r="J92" s="160" t="e">
        <f>VLOOKUP(J$3,'Tab.5 Alter Inanspruchnahme'!$E$5:$AC$203,12,FALSE)</f>
        <v>#N/A</v>
      </c>
      <c r="L92" s="160" t="e">
        <f>VLOOKUP(L$3,'Tab.5 Alter Inanspruchnahme'!$E$5:$AC$203,12,FALSE)</f>
        <v>#N/A</v>
      </c>
      <c r="N92" s="160">
        <f>VLOOKUP(N$3,'Tab.5 Alter Inanspruchnahme'!$E$5:$AC$203,12,FALSE)</f>
        <v>112.41436469884701</v>
      </c>
    </row>
    <row r="93" spans="1:14">
      <c r="A93" s="331"/>
      <c r="B93" s="159" t="s">
        <v>12</v>
      </c>
      <c r="D93" s="160" t="e">
        <f>VLOOKUP(D$3,'Tab.5 Alter Inanspruchnahme'!$E$5:$AC$203,13,FALSE)</f>
        <v>#N/A</v>
      </c>
      <c r="F93" s="160" t="e">
        <f>VLOOKUP(F$3,'Tab.5 Alter Inanspruchnahme'!$E$5:$AC$203,13,FALSE)</f>
        <v>#N/A</v>
      </c>
      <c r="H93" s="160" t="e">
        <f>VLOOKUP(H$3,'Tab.5 Alter Inanspruchnahme'!$E$5:$AC$203,13,FALSE)</f>
        <v>#N/A</v>
      </c>
      <c r="J93" s="160" t="e">
        <f>VLOOKUP(J$3,'Tab.5 Alter Inanspruchnahme'!$E$5:$AC$203,13,FALSE)</f>
        <v>#N/A</v>
      </c>
      <c r="L93" s="160" t="e">
        <f>VLOOKUP(L$3,'Tab.5 Alter Inanspruchnahme'!$E$5:$AC$203,13,FALSE)</f>
        <v>#N/A</v>
      </c>
      <c r="N93" s="160">
        <f>VLOOKUP(N$3,'Tab.5 Alter Inanspruchnahme'!$E$5:$AC$203,13,FALSE)</f>
        <v>187.64130499756706</v>
      </c>
    </row>
    <row r="95" spans="1:14">
      <c r="A95" s="331" t="s">
        <v>346</v>
      </c>
      <c r="B95" s="159" t="s">
        <v>9</v>
      </c>
      <c r="D95" s="160" t="e">
        <f>VLOOKUP(D$3,'Tab.5 Alter Inanspruchnahme'!$E$5:$AC$203,14,FALSE)</f>
        <v>#N/A</v>
      </c>
      <c r="F95" s="160" t="e">
        <f>VLOOKUP(F$3,'Tab.5 Alter Inanspruchnahme'!$E$5:$AC$203,14,FALSE)</f>
        <v>#N/A</v>
      </c>
      <c r="H95" s="160" t="e">
        <f>VLOOKUP(H$3,'Tab.5 Alter Inanspruchnahme'!$E$5:$AC$203,14,FALSE)</f>
        <v>#N/A</v>
      </c>
      <c r="J95" s="160" t="e">
        <f>VLOOKUP(J$3,'Tab.5 Alter Inanspruchnahme'!$E$5:$AC$203,14,FALSE)</f>
        <v>#N/A</v>
      </c>
      <c r="L95" s="160" t="e">
        <f>VLOOKUP(L$3,'Tab.5 Alter Inanspruchnahme'!$E$5:$AC$203,14,FALSE)</f>
        <v>#N/A</v>
      </c>
      <c r="N95" s="160">
        <f>VLOOKUP(N$3,'Tab.5 Alter Inanspruchnahme'!$E$5:$AC$203,14,FALSE)</f>
        <v>51.831408673251318</v>
      </c>
    </row>
    <row r="96" spans="1:14">
      <c r="A96" s="331"/>
      <c r="B96" s="159" t="s">
        <v>10</v>
      </c>
      <c r="D96" s="160" t="e">
        <f>VLOOKUP(D$3,'Tab.5 Alter Inanspruchnahme'!$E$5:$AC$203,15,FALSE)</f>
        <v>#N/A</v>
      </c>
      <c r="F96" s="160" t="e">
        <f>VLOOKUP(F$3,'Tab.5 Alter Inanspruchnahme'!$E$5:$AC$203,15,FALSE)</f>
        <v>#N/A</v>
      </c>
      <c r="H96" s="160" t="e">
        <f>VLOOKUP(H$3,'Tab.5 Alter Inanspruchnahme'!$E$5:$AC$203,15,FALSE)</f>
        <v>#N/A</v>
      </c>
      <c r="J96" s="160" t="e">
        <f>VLOOKUP(J$3,'Tab.5 Alter Inanspruchnahme'!$E$5:$AC$203,15,FALSE)</f>
        <v>#N/A</v>
      </c>
      <c r="L96" s="160" t="e">
        <f>VLOOKUP(L$3,'Tab.5 Alter Inanspruchnahme'!$E$5:$AC$203,15,FALSE)</f>
        <v>#N/A</v>
      </c>
      <c r="N96" s="160">
        <f>VLOOKUP(N$3,'Tab.5 Alter Inanspruchnahme'!$E$5:$AC$203,15,FALSE)</f>
        <v>79.926346669995638</v>
      </c>
    </row>
    <row r="97" spans="1:14">
      <c r="A97" s="331"/>
      <c r="B97" s="159" t="s">
        <v>203</v>
      </c>
      <c r="D97" s="160" t="e">
        <f>VLOOKUP(D$3,'Tab.5 Alter Inanspruchnahme'!$E$5:$AC$203,16,FALSE)</f>
        <v>#N/A</v>
      </c>
      <c r="F97" s="160" t="e">
        <f>VLOOKUP(F$3,'Tab.5 Alter Inanspruchnahme'!$E$5:$AC$203,16,FALSE)</f>
        <v>#N/A</v>
      </c>
      <c r="H97" s="160" t="e">
        <f>VLOOKUP(H$3,'Tab.5 Alter Inanspruchnahme'!$E$5:$AC$203,16,FALSE)</f>
        <v>#N/A</v>
      </c>
      <c r="J97" s="160" t="e">
        <f>VLOOKUP(J$3,'Tab.5 Alter Inanspruchnahme'!$E$5:$AC$203,16,FALSE)</f>
        <v>#N/A</v>
      </c>
      <c r="L97" s="160" t="e">
        <f>VLOOKUP(L$3,'Tab.5 Alter Inanspruchnahme'!$E$5:$AC$203,16,FALSE)</f>
        <v>#N/A</v>
      </c>
      <c r="N97" s="160">
        <f>VLOOKUP(N$3,'Tab.5 Alter Inanspruchnahme'!$E$5:$AC$203,16,FALSE)</f>
        <v>85.069609372366472</v>
      </c>
    </row>
    <row r="98" spans="1:14">
      <c r="A98" s="331"/>
      <c r="B98" s="159" t="s">
        <v>11</v>
      </c>
      <c r="D98" s="160" t="e">
        <f>VLOOKUP(D$3,'Tab.5 Alter Inanspruchnahme'!$E$5:$AC$203,17,FALSE)</f>
        <v>#N/A</v>
      </c>
      <c r="F98" s="160" t="e">
        <f>VLOOKUP(F$3,'Tab.5 Alter Inanspruchnahme'!$E$5:$AC$203,17,FALSE)</f>
        <v>#N/A</v>
      </c>
      <c r="H98" s="160" t="e">
        <f>VLOOKUP(H$3,'Tab.5 Alter Inanspruchnahme'!$E$5:$AC$203,17,FALSE)</f>
        <v>#N/A</v>
      </c>
      <c r="J98" s="160" t="e">
        <f>VLOOKUP(J$3,'Tab.5 Alter Inanspruchnahme'!$E$5:$AC$203,17,FALSE)</f>
        <v>#N/A</v>
      </c>
      <c r="L98" s="160" t="e">
        <f>VLOOKUP(L$3,'Tab.5 Alter Inanspruchnahme'!$E$5:$AC$203,17,FALSE)</f>
        <v>#N/A</v>
      </c>
      <c r="N98" s="160">
        <f>VLOOKUP(N$3,'Tab.5 Alter Inanspruchnahme'!$E$5:$AC$203,17,FALSE)</f>
        <v>74.017363294911519</v>
      </c>
    </row>
    <row r="99" spans="1:14">
      <c r="A99" s="331"/>
      <c r="B99" s="159" t="s">
        <v>208</v>
      </c>
      <c r="D99" s="160" t="e">
        <f>VLOOKUP(D$3,'Tab.5 Alter Inanspruchnahme'!$E$5:$AC$203,18,FALSE)</f>
        <v>#N/A</v>
      </c>
      <c r="F99" s="160" t="e">
        <f>VLOOKUP(F$3,'Tab.5 Alter Inanspruchnahme'!$E$5:$AC$203,18,FALSE)</f>
        <v>#N/A</v>
      </c>
      <c r="H99" s="160" t="e">
        <f>VLOOKUP(H$3,'Tab.5 Alter Inanspruchnahme'!$E$5:$AC$203,18,FALSE)</f>
        <v>#N/A</v>
      </c>
      <c r="J99" s="160" t="e">
        <f>VLOOKUP(J$3,'Tab.5 Alter Inanspruchnahme'!$E$5:$AC$203,18,FALSE)</f>
        <v>#N/A</v>
      </c>
      <c r="L99" s="160" t="e">
        <f>VLOOKUP(L$3,'Tab.5 Alter Inanspruchnahme'!$E$5:$AC$203,18,FALSE)</f>
        <v>#N/A</v>
      </c>
      <c r="N99" s="160">
        <f>VLOOKUP(N$3,'Tab.5 Alter Inanspruchnahme'!$E$5:$AC$203,18,FALSE)</f>
        <v>31.841119632384572</v>
      </c>
    </row>
    <row r="100" spans="1:14">
      <c r="A100" s="331"/>
      <c r="B100" s="159" t="s">
        <v>12</v>
      </c>
      <c r="D100" s="160" t="e">
        <f>VLOOKUP(D$3,'Tab.5 Alter Inanspruchnahme'!$E$5:$AC$203,19,FALSE)</f>
        <v>#N/A</v>
      </c>
      <c r="F100" s="160" t="e">
        <f>VLOOKUP(F$3,'Tab.5 Alter Inanspruchnahme'!$E$5:$AC$203,19,FALSE)</f>
        <v>#N/A</v>
      </c>
      <c r="H100" s="160" t="e">
        <f>VLOOKUP(H$3,'Tab.5 Alter Inanspruchnahme'!$E$5:$AC$203,19,FALSE)</f>
        <v>#N/A</v>
      </c>
      <c r="J100" s="160" t="e">
        <f>VLOOKUP(J$3,'Tab.5 Alter Inanspruchnahme'!$E$5:$AC$203,19,FALSE)</f>
        <v>#N/A</v>
      </c>
      <c r="L100" s="160" t="e">
        <f>VLOOKUP(L$3,'Tab.5 Alter Inanspruchnahme'!$E$5:$AC$203,19,FALSE)</f>
        <v>#N/A</v>
      </c>
      <c r="N100" s="160">
        <f>VLOOKUP(N$3,'Tab.5 Alter Inanspruchnahme'!$E$5:$AC$203,19,FALSE)</f>
        <v>63.943741127847822</v>
      </c>
    </row>
    <row r="102" spans="1:14">
      <c r="A102" s="331" t="s">
        <v>8</v>
      </c>
      <c r="B102" s="159" t="s">
        <v>9</v>
      </c>
      <c r="D102" s="160" t="e">
        <f>VLOOKUP(D$3,'Tab.5 Alter Inanspruchnahme'!$E$5:$AC$203,20,FALSE)</f>
        <v>#N/A</v>
      </c>
      <c r="F102" s="160" t="e">
        <f>VLOOKUP(F$3,'Tab.5 Alter Inanspruchnahme'!$E$5:$AC$203,20,FALSE)</f>
        <v>#N/A</v>
      </c>
      <c r="H102" s="160" t="e">
        <f>VLOOKUP(H$3,'Tab.5 Alter Inanspruchnahme'!$E$5:$AC$203,20,FALSE)</f>
        <v>#N/A</v>
      </c>
      <c r="J102" s="160" t="e">
        <f>VLOOKUP(J$3,'Tab.5 Alter Inanspruchnahme'!$E$5:$AC$203,20,FALSE)</f>
        <v>#N/A</v>
      </c>
      <c r="L102" s="160" t="e">
        <f>VLOOKUP(L$3,'Tab.5 Alter Inanspruchnahme'!$E$5:$AC$203,20,FALSE)</f>
        <v>#N/A</v>
      </c>
      <c r="N102" s="160">
        <f>VLOOKUP(N$3,'Tab.5 Alter Inanspruchnahme'!$E$5:$AC$203,20,FALSE)</f>
        <v>8.732045155213795</v>
      </c>
    </row>
    <row r="103" spans="1:14">
      <c r="A103" s="331"/>
      <c r="B103" s="159" t="s">
        <v>10</v>
      </c>
      <c r="D103" s="160" t="e">
        <f>VLOOKUP(D$3,'Tab.5 Alter Inanspruchnahme'!$E$5:$AC$203,21,FALSE)</f>
        <v>#N/A</v>
      </c>
      <c r="F103" s="160" t="e">
        <f>VLOOKUP(F$3,'Tab.5 Alter Inanspruchnahme'!$E$5:$AC$203,21,FALSE)</f>
        <v>#N/A</v>
      </c>
      <c r="H103" s="160" t="e">
        <f>VLOOKUP(H$3,'Tab.5 Alter Inanspruchnahme'!$E$5:$AC$203,21,FALSE)</f>
        <v>#N/A</v>
      </c>
      <c r="J103" s="160" t="e">
        <f>VLOOKUP(J$3,'Tab.5 Alter Inanspruchnahme'!$E$5:$AC$203,21,FALSE)</f>
        <v>#N/A</v>
      </c>
      <c r="L103" s="160" t="e">
        <f>VLOOKUP(L$3,'Tab.5 Alter Inanspruchnahme'!$E$5:$AC$203,21,FALSE)</f>
        <v>#N/A</v>
      </c>
      <c r="N103" s="160">
        <f>VLOOKUP(N$3,'Tab.5 Alter Inanspruchnahme'!$E$5:$AC$203,21,FALSE)</f>
        <v>45.112664627676175</v>
      </c>
    </row>
    <row r="104" spans="1:14">
      <c r="A104" s="331"/>
      <c r="B104" s="159" t="s">
        <v>203</v>
      </c>
      <c r="D104" s="160" t="e">
        <f>VLOOKUP(D$3,'Tab.5 Alter Inanspruchnahme'!$E$5:$AC$203,22,FALSE)</f>
        <v>#N/A</v>
      </c>
      <c r="F104" s="160" t="e">
        <f>VLOOKUP(F$3,'Tab.5 Alter Inanspruchnahme'!$E$5:$AC$203,22,FALSE)</f>
        <v>#N/A</v>
      </c>
      <c r="H104" s="160" t="e">
        <f>VLOOKUP(H$3,'Tab.5 Alter Inanspruchnahme'!$E$5:$AC$203,22,FALSE)</f>
        <v>#N/A</v>
      </c>
      <c r="J104" s="160" t="e">
        <f>VLOOKUP(J$3,'Tab.5 Alter Inanspruchnahme'!$E$5:$AC$203,22,FALSE)</f>
        <v>#N/A</v>
      </c>
      <c r="L104" s="160" t="e">
        <f>VLOOKUP(L$3,'Tab.5 Alter Inanspruchnahme'!$E$5:$AC$203,22,FALSE)</f>
        <v>#N/A</v>
      </c>
      <c r="N104" s="160">
        <f>VLOOKUP(N$3,'Tab.5 Alter Inanspruchnahme'!$E$5:$AC$203,22,FALSE)</f>
        <v>77.193928677590478</v>
      </c>
    </row>
    <row r="105" spans="1:14">
      <c r="A105" s="331"/>
      <c r="B105" s="159" t="s">
        <v>11</v>
      </c>
      <c r="D105" s="160" t="e">
        <f>VLOOKUP(D$3,'Tab.5 Alter Inanspruchnahme'!$E$5:$AC$203,23,FALSE)</f>
        <v>#N/A</v>
      </c>
      <c r="F105" s="160" t="e">
        <f>VLOOKUP(F$3,'Tab.5 Alter Inanspruchnahme'!$E$5:$AC$203,23,FALSE)</f>
        <v>#N/A</v>
      </c>
      <c r="H105" s="160" t="e">
        <f>VLOOKUP(H$3,'Tab.5 Alter Inanspruchnahme'!$E$5:$AC$203,23,FALSE)</f>
        <v>#N/A</v>
      </c>
      <c r="J105" s="160" t="e">
        <f>VLOOKUP(J$3,'Tab.5 Alter Inanspruchnahme'!$E$5:$AC$203,23,FALSE)</f>
        <v>#N/A</v>
      </c>
      <c r="L105" s="160" t="e">
        <f>VLOOKUP(L$3,'Tab.5 Alter Inanspruchnahme'!$E$5:$AC$203,23,FALSE)</f>
        <v>#N/A</v>
      </c>
      <c r="N105" s="160">
        <f>VLOOKUP(N$3,'Tab.5 Alter Inanspruchnahme'!$E$5:$AC$203,23,FALSE)</f>
        <v>130.37165915276054</v>
      </c>
    </row>
    <row r="106" spans="1:14">
      <c r="A106" s="331"/>
      <c r="B106" s="159" t="s">
        <v>208</v>
      </c>
      <c r="D106" s="160" t="e">
        <f>VLOOKUP(D$3,'Tab.5 Alter Inanspruchnahme'!$E$5:$AC$203,24,FALSE)</f>
        <v>#N/A</v>
      </c>
      <c r="F106" s="160" t="e">
        <f>VLOOKUP(F$3,'Tab.5 Alter Inanspruchnahme'!$E$5:$AC$203,24,FALSE)</f>
        <v>#N/A</v>
      </c>
      <c r="H106" s="160" t="e">
        <f>VLOOKUP(H$3,'Tab.5 Alter Inanspruchnahme'!$E$5:$AC$203,24,FALSE)</f>
        <v>#N/A</v>
      </c>
      <c r="J106" s="160" t="e">
        <f>VLOOKUP(J$3,'Tab.5 Alter Inanspruchnahme'!$E$5:$AC$203,24,FALSE)</f>
        <v>#N/A</v>
      </c>
      <c r="L106" s="160" t="e">
        <f>VLOOKUP(L$3,'Tab.5 Alter Inanspruchnahme'!$E$5:$AC$203,24,FALSE)</f>
        <v>#N/A</v>
      </c>
      <c r="N106" s="160">
        <f>VLOOKUP(N$3,'Tab.5 Alter Inanspruchnahme'!$E$5:$AC$203,24,FALSE)</f>
        <v>78.649838608712685</v>
      </c>
    </row>
    <row r="107" spans="1:14">
      <c r="A107" s="331"/>
      <c r="B107" s="159" t="s">
        <v>12</v>
      </c>
      <c r="D107" s="160" t="e">
        <f>VLOOKUP(D$3,'Tab.5 Alter Inanspruchnahme'!$E$5:$AC$203,25,FALSE)</f>
        <v>#N/A</v>
      </c>
      <c r="F107" s="160" t="e">
        <f>VLOOKUP(F$3,'Tab.5 Alter Inanspruchnahme'!$E$5:$AC$203,25,FALSE)</f>
        <v>#N/A</v>
      </c>
      <c r="H107" s="160" t="e">
        <f>VLOOKUP(H$3,'Tab.5 Alter Inanspruchnahme'!$E$5:$AC$203,25,FALSE)</f>
        <v>#N/A</v>
      </c>
      <c r="J107" s="160" t="e">
        <f>VLOOKUP(J$3,'Tab.5 Alter Inanspruchnahme'!$E$5:$AC$203,25,FALSE)</f>
        <v>#N/A</v>
      </c>
      <c r="L107" s="160" t="e">
        <f>VLOOKUP(L$3,'Tab.5 Alter Inanspruchnahme'!$E$5:$AC$203,25,FALSE)</f>
        <v>#N/A</v>
      </c>
      <c r="N107" s="160">
        <f>VLOOKUP(N$3,'Tab.5 Alter Inanspruchnahme'!$E$5:$AC$203,25,FALSE)</f>
        <v>62.016378670298671</v>
      </c>
    </row>
    <row r="110" spans="1:14">
      <c r="A110" s="332" t="s">
        <v>416</v>
      </c>
      <c r="B110" s="332"/>
      <c r="C110" s="332"/>
      <c r="D110" s="332"/>
      <c r="E110" s="332"/>
      <c r="F110" s="332"/>
      <c r="G110" s="332"/>
      <c r="H110" s="332"/>
      <c r="I110" s="332"/>
      <c r="J110" s="332"/>
      <c r="K110" s="332"/>
      <c r="L110" s="332"/>
      <c r="M110" s="332"/>
      <c r="N110" s="332"/>
    </row>
    <row r="111" spans="1:14">
      <c r="A111" s="332"/>
      <c r="B111" s="332"/>
      <c r="C111" s="332"/>
      <c r="D111" s="332"/>
      <c r="E111" s="332"/>
      <c r="F111" s="332"/>
      <c r="G111" s="332"/>
      <c r="H111" s="332"/>
      <c r="I111" s="332"/>
      <c r="J111" s="332"/>
      <c r="K111" s="332"/>
      <c r="L111" s="332"/>
      <c r="M111" s="332"/>
      <c r="N111" s="332"/>
    </row>
    <row r="113" spans="1:14">
      <c r="A113" s="331" t="s">
        <v>167</v>
      </c>
      <c r="B113" s="159" t="s">
        <v>180</v>
      </c>
      <c r="D113" s="160" t="e">
        <f>VLOOKUP(D$3,'Tab.6 Geschlecht Inanspr.'!$E$5:$T$203,2,FALSE)</f>
        <v>#N/A</v>
      </c>
      <c r="F113" s="160" t="e">
        <f>VLOOKUP(F$3,'Tab.6 Geschlecht Inanspr.'!$E$5:$T$203,2,FALSE)</f>
        <v>#N/A</v>
      </c>
      <c r="H113" s="160" t="e">
        <f>VLOOKUP(H$3,'Tab.6 Geschlecht Inanspr.'!$E$5:$T$203,2,FALSE)</f>
        <v>#N/A</v>
      </c>
      <c r="J113" s="160" t="e">
        <f>VLOOKUP(J$3,'Tab.6 Geschlecht Inanspr.'!$E$5:$T$203,2,FALSE)</f>
        <v>#N/A</v>
      </c>
      <c r="L113" s="160" t="e">
        <f>VLOOKUP(L$3,'Tab.6 Geschlecht Inanspr.'!$E$5:$T$203,2,FALSE)</f>
        <v>#N/A</v>
      </c>
      <c r="N113" s="160">
        <f>VLOOKUP(N$3,'Tab.6 Geschlecht Inanspr.'!$E$5:$T$203,2,FALSE)</f>
        <v>522.32170640171228</v>
      </c>
    </row>
    <row r="114" spans="1:14">
      <c r="A114" s="331"/>
      <c r="B114" s="159" t="s">
        <v>181</v>
      </c>
      <c r="D114" s="160" t="e">
        <f>VLOOKUP(D$3,'Tab.6 Geschlecht Inanspr.'!$E$5:$T$203,3,FALSE)</f>
        <v>#N/A</v>
      </c>
      <c r="F114" s="160" t="e">
        <f>VLOOKUP(F$3,'Tab.6 Geschlecht Inanspr.'!$E$5:$T$203,3,FALSE)</f>
        <v>#N/A</v>
      </c>
      <c r="H114" s="160" t="e">
        <f>VLOOKUP(H$3,'Tab.6 Geschlecht Inanspr.'!$E$5:$T$203,3,FALSE)</f>
        <v>#N/A</v>
      </c>
      <c r="J114" s="160" t="e">
        <f>VLOOKUP(J$3,'Tab.6 Geschlecht Inanspr.'!$E$5:$T$203,3,FALSE)</f>
        <v>#N/A</v>
      </c>
      <c r="L114" s="160" t="e">
        <f>VLOOKUP(L$3,'Tab.6 Geschlecht Inanspr.'!$E$5:$T$203,3,FALSE)</f>
        <v>#N/A</v>
      </c>
      <c r="N114" s="160">
        <f>VLOOKUP(N$3,'Tab.6 Geschlecht Inanspr.'!$E$5:$T$203,3,FALSE)</f>
        <v>441.7093831563767</v>
      </c>
    </row>
    <row r="115" spans="1:14">
      <c r="A115" s="331"/>
      <c r="B115" s="159" t="s">
        <v>12</v>
      </c>
      <c r="D115" s="160" t="e">
        <f>VLOOKUP(D$3,'Tab.6 Geschlecht Inanspr.'!$E$5:$T$203,4,FALSE)</f>
        <v>#N/A</v>
      </c>
      <c r="F115" s="160" t="e">
        <f>VLOOKUP(F$3,'Tab.6 Geschlecht Inanspr.'!$E$5:$T$203,4,FALSE)</f>
        <v>#N/A</v>
      </c>
      <c r="H115" s="160" t="e">
        <f>VLOOKUP(H$3,'Tab.6 Geschlecht Inanspr.'!$E$5:$T$203,4,FALSE)</f>
        <v>#N/A</v>
      </c>
      <c r="J115" s="160" t="e">
        <f>VLOOKUP(J$3,'Tab.6 Geschlecht Inanspr.'!$E$5:$T$203,4,FALSE)</f>
        <v>#N/A</v>
      </c>
      <c r="L115" s="160" t="e">
        <f>VLOOKUP(L$3,'Tab.6 Geschlecht Inanspr.'!$E$5:$T$203,4,FALSE)</f>
        <v>#N/A</v>
      </c>
      <c r="N115" s="160">
        <f>VLOOKUP(N$3,'Tab.6 Geschlecht Inanspr.'!$E$5:$T$203,4,FALSE)</f>
        <v>483.31825893807354</v>
      </c>
    </row>
    <row r="117" spans="1:14">
      <c r="A117" s="331" t="s">
        <v>250</v>
      </c>
      <c r="B117" s="159" t="s">
        <v>180</v>
      </c>
      <c r="D117" s="160" t="e">
        <f>VLOOKUP(D$3,'Tab.6 Geschlecht Inanspr.'!$E$5:$T$203,5,FALSE)</f>
        <v>#N/A</v>
      </c>
      <c r="F117" s="160" t="e">
        <f>VLOOKUP(F$3,'Tab.6 Geschlecht Inanspr.'!$E$5:$T$203,5,FALSE)</f>
        <v>#N/A</v>
      </c>
      <c r="H117" s="160" t="e">
        <f>VLOOKUP(H$3,'Tab.6 Geschlecht Inanspr.'!$E$5:$T$203,5,FALSE)</f>
        <v>#N/A</v>
      </c>
      <c r="J117" s="160" t="e">
        <f>VLOOKUP(J$3,'Tab.6 Geschlecht Inanspr.'!$E$5:$T$203,5,FALSE)</f>
        <v>#N/A</v>
      </c>
      <c r="L117" s="160" t="e">
        <f>VLOOKUP(L$3,'Tab.6 Geschlecht Inanspr.'!$E$5:$T$203,5,FALSE)</f>
        <v>#N/A</v>
      </c>
      <c r="N117" s="160">
        <f>VLOOKUP(N$3,'Tab.6 Geschlecht Inanspr.'!$E$5:$T$203,5,FALSE)</f>
        <v>335.1327072053424</v>
      </c>
    </row>
    <row r="118" spans="1:14">
      <c r="A118" s="331"/>
      <c r="B118" s="159" t="s">
        <v>181</v>
      </c>
      <c r="D118" s="160" t="e">
        <f>VLOOKUP(D$3,'Tab.6 Geschlecht Inanspr.'!$E$5:$T$203,6,FALSE)</f>
        <v>#N/A</v>
      </c>
      <c r="F118" s="160" t="e">
        <f>VLOOKUP(F$3,'Tab.6 Geschlecht Inanspr.'!$E$5:$T$203,6,FALSE)</f>
        <v>#N/A</v>
      </c>
      <c r="H118" s="160" t="e">
        <f>VLOOKUP(H$3,'Tab.6 Geschlecht Inanspr.'!$E$5:$T$203,6,FALSE)</f>
        <v>#N/A</v>
      </c>
      <c r="J118" s="160" t="e">
        <f>VLOOKUP(J$3,'Tab.6 Geschlecht Inanspr.'!$E$5:$T$203,6,FALSE)</f>
        <v>#N/A</v>
      </c>
      <c r="L118" s="160" t="e">
        <f>VLOOKUP(L$3,'Tab.6 Geschlecht Inanspr.'!$E$5:$T$203,6,FALSE)</f>
        <v>#N/A</v>
      </c>
      <c r="N118" s="160">
        <f>VLOOKUP(N$3,'Tab.6 Geschlecht Inanspr.'!$E$5:$T$203,6,FALSE)</f>
        <v>279.51276933903796</v>
      </c>
    </row>
    <row r="119" spans="1:14">
      <c r="A119" s="331"/>
      <c r="B119" s="159" t="s">
        <v>12</v>
      </c>
      <c r="D119" s="160" t="e">
        <f>VLOOKUP(D$3,'Tab.6 Geschlecht Inanspr.'!$E$5:$T$203,7,FALSE)</f>
        <v>#N/A</v>
      </c>
      <c r="F119" s="160" t="e">
        <f>VLOOKUP(F$3,'Tab.6 Geschlecht Inanspr.'!$E$5:$T$203,7,FALSE)</f>
        <v>#N/A</v>
      </c>
      <c r="H119" s="160" t="e">
        <f>VLOOKUP(H$3,'Tab.6 Geschlecht Inanspr.'!$E$5:$T$203,7,FALSE)</f>
        <v>#N/A</v>
      </c>
      <c r="J119" s="160" t="e">
        <f>VLOOKUP(J$3,'Tab.6 Geschlecht Inanspr.'!$E$5:$T$203,7,FALSE)</f>
        <v>#N/A</v>
      </c>
      <c r="L119" s="160" t="e">
        <f>VLOOKUP(L$3,'Tab.6 Geschlecht Inanspr.'!$E$5:$T$203,7,FALSE)</f>
        <v>#N/A</v>
      </c>
      <c r="N119" s="160">
        <f>VLOOKUP(N$3,'Tab.6 Geschlecht Inanspr.'!$E$5:$T$203,7,FALSE)</f>
        <v>308.22156958811985</v>
      </c>
    </row>
    <row r="121" spans="1:14">
      <c r="A121" s="331" t="s">
        <v>308</v>
      </c>
      <c r="B121" s="159" t="s">
        <v>180</v>
      </c>
      <c r="D121" s="160" t="e">
        <f>VLOOKUP(D$3,'Tab.6 Geschlecht Inanspr.'!$E$5:$T$203,8,FALSE)</f>
        <v>#N/A</v>
      </c>
      <c r="F121" s="160" t="e">
        <f>VLOOKUP(F$3,'Tab.6 Geschlecht Inanspr.'!$E$5:$T$203,8,FALSE)</f>
        <v>#N/A</v>
      </c>
      <c r="H121" s="160" t="e">
        <f>VLOOKUP(H$3,'Tab.6 Geschlecht Inanspr.'!$E$5:$T$203,8,FALSE)</f>
        <v>#N/A</v>
      </c>
      <c r="J121" s="160" t="e">
        <f>VLOOKUP(J$3,'Tab.6 Geschlecht Inanspr.'!$E$5:$T$203,8,FALSE)</f>
        <v>#N/A</v>
      </c>
      <c r="L121" s="160" t="e">
        <f>VLOOKUP(L$3,'Tab.6 Geschlecht Inanspr.'!$E$5:$T$203,8,FALSE)</f>
        <v>#N/A</v>
      </c>
      <c r="N121" s="160">
        <f>VLOOKUP(N$3,'Tab.6 Geschlecht Inanspr.'!$E$5:$T$203,8,FALSE)</f>
        <v>187.18899919636985</v>
      </c>
    </row>
    <row r="122" spans="1:14">
      <c r="A122" s="331"/>
      <c r="B122" s="159" t="s">
        <v>181</v>
      </c>
      <c r="D122" s="160" t="e">
        <f>VLOOKUP(D$3,'Tab.6 Geschlecht Inanspr.'!$E$5:$T$203,9,FALSE)</f>
        <v>#N/A</v>
      </c>
      <c r="F122" s="160" t="e">
        <f>VLOOKUP(F$3,'Tab.6 Geschlecht Inanspr.'!$E$5:$T$203,9,FALSE)</f>
        <v>#N/A</v>
      </c>
      <c r="H122" s="160" t="e">
        <f>VLOOKUP(H$3,'Tab.6 Geschlecht Inanspr.'!$E$5:$T$203,9,FALSE)</f>
        <v>#N/A</v>
      </c>
      <c r="J122" s="160" t="e">
        <f>VLOOKUP(J$3,'Tab.6 Geschlecht Inanspr.'!$E$5:$T$203,9,FALSE)</f>
        <v>#N/A</v>
      </c>
      <c r="L122" s="160" t="e">
        <f>VLOOKUP(L$3,'Tab.6 Geschlecht Inanspr.'!$E$5:$T$203,9,FALSE)</f>
        <v>#N/A</v>
      </c>
      <c r="N122" s="160">
        <f>VLOOKUP(N$3,'Tab.6 Geschlecht Inanspr.'!$E$5:$T$203,9,FALSE)</f>
        <v>162.19661381733874</v>
      </c>
    </row>
    <row r="123" spans="1:14">
      <c r="A123" s="331"/>
      <c r="B123" s="159" t="s">
        <v>12</v>
      </c>
      <c r="D123" s="160" t="e">
        <f>VLOOKUP(D$3,'Tab.6 Geschlecht Inanspr.'!$E$5:$T$203,10,FALSE)</f>
        <v>#N/A</v>
      </c>
      <c r="F123" s="160" t="e">
        <f>VLOOKUP(F$3,'Tab.6 Geschlecht Inanspr.'!$E$5:$T$203,10,FALSE)</f>
        <v>#N/A</v>
      </c>
      <c r="H123" s="160" t="e">
        <f>VLOOKUP(H$3,'Tab.6 Geschlecht Inanspr.'!$E$5:$T$203,10,FALSE)</f>
        <v>#N/A</v>
      </c>
      <c r="J123" s="160" t="e">
        <f>VLOOKUP(J$3,'Tab.6 Geschlecht Inanspr.'!$E$5:$T$203,10,FALSE)</f>
        <v>#N/A</v>
      </c>
      <c r="L123" s="160" t="e">
        <f>VLOOKUP(L$3,'Tab.6 Geschlecht Inanspr.'!$E$5:$T$203,10,FALSE)</f>
        <v>#N/A</v>
      </c>
      <c r="N123" s="160">
        <f>VLOOKUP(N$3,'Tab.6 Geschlecht Inanspr.'!$E$5:$T$203,10,FALSE)</f>
        <v>175.09668934995372</v>
      </c>
    </row>
    <row r="125" spans="1:14">
      <c r="A125" s="331" t="s">
        <v>7</v>
      </c>
      <c r="B125" s="159" t="s">
        <v>180</v>
      </c>
      <c r="D125" s="160" t="e">
        <f>VLOOKUP(D$3,'Tab.6 Geschlecht Inanspr.'!$E$5:$T$203,11,FALSE)</f>
        <v>#N/A</v>
      </c>
      <c r="F125" s="160" t="e">
        <f>VLOOKUP(F$3,'Tab.6 Geschlecht Inanspr.'!$E$5:$T$203,11,FALSE)</f>
        <v>#N/A</v>
      </c>
      <c r="H125" s="160" t="e">
        <f>VLOOKUP(H$3,'Tab.6 Geschlecht Inanspr.'!$E$5:$T$203,11,FALSE)</f>
        <v>#N/A</v>
      </c>
      <c r="J125" s="160" t="e">
        <f>VLOOKUP(J$3,'Tab.6 Geschlecht Inanspr.'!$E$5:$T$203,11,FALSE)</f>
        <v>#N/A</v>
      </c>
      <c r="L125" s="160" t="e">
        <f>VLOOKUP(L$3,'Tab.6 Geschlecht Inanspr.'!$E$5:$T$203,11,FALSE)</f>
        <v>#N/A</v>
      </c>
      <c r="N125" s="160">
        <f>VLOOKUP(N$3,'Tab.6 Geschlecht Inanspr.'!$E$5:$T$203,11,FALSE)</f>
        <v>76.926615310101113</v>
      </c>
    </row>
    <row r="126" spans="1:14">
      <c r="A126" s="331"/>
      <c r="B126" s="159" t="s">
        <v>181</v>
      </c>
      <c r="D126" s="160" t="e">
        <f>VLOOKUP(D$3,'Tab.6 Geschlecht Inanspr.'!$E$5:$T$203,12,FALSE)</f>
        <v>#N/A</v>
      </c>
      <c r="F126" s="160" t="e">
        <f>VLOOKUP(F$3,'Tab.6 Geschlecht Inanspr.'!$E$5:$T$203,12,FALSE)</f>
        <v>#N/A</v>
      </c>
      <c r="H126" s="160" t="e">
        <f>VLOOKUP(H$3,'Tab.6 Geschlecht Inanspr.'!$E$5:$T$203,12,FALSE)</f>
        <v>#N/A</v>
      </c>
      <c r="J126" s="160" t="e">
        <f>VLOOKUP(J$3,'Tab.6 Geschlecht Inanspr.'!$E$5:$T$203,12,FALSE)</f>
        <v>#N/A</v>
      </c>
      <c r="L126" s="160" t="e">
        <f>VLOOKUP(L$3,'Tab.6 Geschlecht Inanspr.'!$E$5:$T$203,12,FALSE)</f>
        <v>#N/A</v>
      </c>
      <c r="N126" s="160">
        <f>VLOOKUP(N$3,'Tab.6 Geschlecht Inanspr.'!$E$5:$T$203,12,FALSE)</f>
        <v>77.417924587667287</v>
      </c>
    </row>
    <row r="127" spans="1:14">
      <c r="A127" s="331"/>
      <c r="B127" s="159" t="s">
        <v>12</v>
      </c>
      <c r="D127" s="160" t="e">
        <f>VLOOKUP(D$3,'Tab.6 Geschlecht Inanspr.'!$E$5:$T$203,13,FALSE)</f>
        <v>#N/A</v>
      </c>
      <c r="F127" s="160" t="e">
        <f>VLOOKUP(F$3,'Tab.6 Geschlecht Inanspr.'!$E$5:$T$203,13,FALSE)</f>
        <v>#N/A</v>
      </c>
      <c r="H127" s="160" t="e">
        <f>VLOOKUP(H$3,'Tab.6 Geschlecht Inanspr.'!$E$5:$T$203,13,FALSE)</f>
        <v>#N/A</v>
      </c>
      <c r="J127" s="160" t="e">
        <f>VLOOKUP(J$3,'Tab.6 Geschlecht Inanspr.'!$E$5:$T$203,13,FALSE)</f>
        <v>#N/A</v>
      </c>
      <c r="L127" s="160" t="e">
        <f>VLOOKUP(L$3,'Tab.6 Geschlecht Inanspr.'!$E$5:$T$203,13,FALSE)</f>
        <v>#N/A</v>
      </c>
      <c r="N127" s="160">
        <f>VLOOKUP(N$3,'Tab.6 Geschlecht Inanspr.'!$E$5:$T$203,13,FALSE)</f>
        <v>77.164330275065353</v>
      </c>
    </row>
    <row r="129" spans="1:14">
      <c r="A129" s="331" t="s">
        <v>347</v>
      </c>
      <c r="B129" s="159" t="s">
        <v>180</v>
      </c>
      <c r="D129" s="160" t="e">
        <f>VLOOKUP(D$3,'Tab.6 Geschlecht Inanspr.'!$E$5:$T$203,14,FALSE)</f>
        <v>#N/A</v>
      </c>
      <c r="F129" s="160" t="e">
        <f>VLOOKUP(F$3,'Tab.6 Geschlecht Inanspr.'!$E$5:$T$203,14,FALSE)</f>
        <v>#N/A</v>
      </c>
      <c r="H129" s="160" t="e">
        <f>VLOOKUP(H$3,'Tab.6 Geschlecht Inanspr.'!$E$5:$T$203,14,FALSE)</f>
        <v>#N/A</v>
      </c>
      <c r="J129" s="160" t="e">
        <f>VLOOKUP(J$3,'Tab.6 Geschlecht Inanspr.'!$E$5:$T$203,14,FALSE)</f>
        <v>#N/A</v>
      </c>
      <c r="L129" s="160" t="e">
        <f>VLOOKUP(L$3,'Tab.6 Geschlecht Inanspr.'!$E$5:$T$203,14,FALSE)</f>
        <v>#N/A</v>
      </c>
      <c r="N129" s="160">
        <f>VLOOKUP(N$3,'Tab.6 Geschlecht Inanspr.'!$E$5:$T$203,14,FALSE)</f>
        <v>110.26238388626876</v>
      </c>
    </row>
    <row r="130" spans="1:14">
      <c r="A130" s="331"/>
      <c r="B130" s="159" t="s">
        <v>181</v>
      </c>
      <c r="D130" s="160" t="e">
        <f>VLOOKUP(D$3,'Tab.6 Geschlecht Inanspr.'!$E$5:$T$203,15,FALSE)</f>
        <v>#N/A</v>
      </c>
      <c r="F130" s="160" t="e">
        <f>VLOOKUP(F$3,'Tab.6 Geschlecht Inanspr.'!$E$5:$T$203,15,FALSE)</f>
        <v>#N/A</v>
      </c>
      <c r="H130" s="160" t="e">
        <f>VLOOKUP(H$3,'Tab.6 Geschlecht Inanspr.'!$E$5:$T$203,15,FALSE)</f>
        <v>#N/A</v>
      </c>
      <c r="J130" s="160" t="e">
        <f>VLOOKUP(J$3,'Tab.6 Geschlecht Inanspr.'!$E$5:$T$203,15,FALSE)</f>
        <v>#N/A</v>
      </c>
      <c r="L130" s="160" t="e">
        <f>VLOOKUP(L$3,'Tab.6 Geschlecht Inanspr.'!$E$5:$T$203,15,FALSE)</f>
        <v>#N/A</v>
      </c>
      <c r="N130" s="160">
        <f>VLOOKUP(N$3,'Tab.6 Geschlecht Inanspr.'!$E$5:$T$203,15,FALSE)</f>
        <v>84.778689229671443</v>
      </c>
    </row>
    <row r="131" spans="1:14">
      <c r="A131" s="331"/>
      <c r="B131" s="159" t="s">
        <v>12</v>
      </c>
      <c r="D131" s="160" t="e">
        <f>VLOOKUP(D$3,'Tab.6 Geschlecht Inanspr.'!$E$5:$T$203,16,FALSE)</f>
        <v>#N/A</v>
      </c>
      <c r="F131" s="160" t="e">
        <f>VLOOKUP(F$3,'Tab.6 Geschlecht Inanspr.'!$E$5:$T$203,16,FALSE)</f>
        <v>#N/A</v>
      </c>
      <c r="H131" s="160" t="e">
        <f>VLOOKUP(H$3,'Tab.6 Geschlecht Inanspr.'!$E$5:$T$203,16,FALSE)</f>
        <v>#N/A</v>
      </c>
      <c r="J131" s="160" t="e">
        <f>VLOOKUP(J$3,'Tab.6 Geschlecht Inanspr.'!$E$5:$T$203,16,FALSE)</f>
        <v>#N/A</v>
      </c>
      <c r="L131" s="160" t="e">
        <f>VLOOKUP(L$3,'Tab.6 Geschlecht Inanspr.'!$E$5:$T$203,16,FALSE)</f>
        <v>#N/A</v>
      </c>
      <c r="N131" s="160">
        <f>VLOOKUP(N$3,'Tab.6 Geschlecht Inanspr.'!$E$5:$T$203,16,FALSE)</f>
        <v>97.932359074888367</v>
      </c>
    </row>
    <row r="134" spans="1:14">
      <c r="A134" s="332" t="s">
        <v>417</v>
      </c>
      <c r="B134" s="332"/>
      <c r="C134" s="332"/>
      <c r="D134" s="332"/>
      <c r="E134" s="332"/>
      <c r="F134" s="332"/>
      <c r="G134" s="332"/>
      <c r="H134" s="332"/>
      <c r="I134" s="332"/>
      <c r="J134" s="332"/>
      <c r="K134" s="332"/>
      <c r="L134" s="332"/>
      <c r="M134" s="332"/>
      <c r="N134" s="332"/>
    </row>
    <row r="135" spans="1:14">
      <c r="A135" s="332"/>
      <c r="B135" s="332"/>
      <c r="C135" s="332"/>
      <c r="D135" s="332"/>
      <c r="E135" s="332"/>
      <c r="F135" s="332"/>
      <c r="G135" s="332"/>
      <c r="H135" s="332"/>
      <c r="I135" s="332"/>
      <c r="J135" s="332"/>
      <c r="K135" s="332"/>
      <c r="L135" s="332"/>
      <c r="M135" s="332"/>
      <c r="N135" s="332"/>
    </row>
    <row r="137" spans="1:14">
      <c r="A137" s="331" t="s">
        <v>182</v>
      </c>
      <c r="B137" s="159" t="s">
        <v>1</v>
      </c>
      <c r="D137" s="158" t="e">
        <f>VLOOKUP(D$3,'Tab. 7 Erziehungsberatung'!$B$6:$L$62,2,FALSE)</f>
        <v>#N/A</v>
      </c>
      <c r="F137" s="158" t="e">
        <f>VLOOKUP(F$3,'Tab. 7 Erziehungsberatung'!$B$6:$L$62,2,FALSE)</f>
        <v>#N/A</v>
      </c>
      <c r="H137" s="158" t="e">
        <f>VLOOKUP(H$3,'Tab. 7 Erziehungsberatung'!$B$6:$L$62,2,FALSE)</f>
        <v>#N/A</v>
      </c>
      <c r="J137" s="158" t="e">
        <f>VLOOKUP(J$3,'Tab. 7 Erziehungsberatung'!$B$6:$L$62,2,FALSE)</f>
        <v>#N/A</v>
      </c>
      <c r="L137" s="158" t="e">
        <f>VLOOKUP(L$3,'Tab. 7 Erziehungsberatung'!$B$6:$L$62,2,FALSE)</f>
        <v>#N/A</v>
      </c>
      <c r="N137" s="158">
        <f>VLOOKUP(N$3,'Tab. 7 Erziehungsberatung'!$B$6:$L$62,2,FALSE)</f>
        <v>37950</v>
      </c>
    </row>
    <row r="138" spans="1:14">
      <c r="A138" s="331"/>
      <c r="B138" s="159" t="s">
        <v>2</v>
      </c>
      <c r="D138" s="158" t="e">
        <f>VLOOKUP(D$3,'Tab. 7 Erziehungsberatung'!$B$6:$L$62,3,FALSE)</f>
        <v>#N/A</v>
      </c>
      <c r="F138" s="158" t="e">
        <f>VLOOKUP(F$3,'Tab. 7 Erziehungsberatung'!$B$6:$L$62,3,FALSE)</f>
        <v>#N/A</v>
      </c>
      <c r="H138" s="158" t="e">
        <f>VLOOKUP(H$3,'Tab. 7 Erziehungsberatung'!$B$6:$L$62,3,FALSE)</f>
        <v>#N/A</v>
      </c>
      <c r="J138" s="158" t="e">
        <f>VLOOKUP(J$3,'Tab. 7 Erziehungsberatung'!$B$6:$L$62,3,FALSE)</f>
        <v>#N/A</v>
      </c>
      <c r="L138" s="158" t="e">
        <f>VLOOKUP(L$3,'Tab. 7 Erziehungsberatung'!$B$6:$L$62,3,FALSE)</f>
        <v>#N/A</v>
      </c>
      <c r="N138" s="158">
        <f>VLOOKUP(N$3,'Tab. 7 Erziehungsberatung'!$B$6:$L$62,3,FALSE)</f>
        <v>20431</v>
      </c>
    </row>
    <row r="139" spans="1:14">
      <c r="A139" s="331"/>
      <c r="B139" s="159" t="s">
        <v>3</v>
      </c>
      <c r="D139" s="158" t="e">
        <f>VLOOKUP(D$3,'Tab. 7 Erziehungsberatung'!$B$6:$L$62,4,FALSE)</f>
        <v>#N/A</v>
      </c>
      <c r="F139" s="158" t="e">
        <f>VLOOKUP(F$3,'Tab. 7 Erziehungsberatung'!$B$6:$L$62,4,FALSE)</f>
        <v>#N/A</v>
      </c>
      <c r="H139" s="158" t="e">
        <f>VLOOKUP(H$3,'Tab. 7 Erziehungsberatung'!$B$6:$L$62,4,FALSE)</f>
        <v>#N/A</v>
      </c>
      <c r="J139" s="158" t="e">
        <f>VLOOKUP(J$3,'Tab. 7 Erziehungsberatung'!$B$6:$L$62,4,FALSE)</f>
        <v>#N/A</v>
      </c>
      <c r="L139" s="158" t="e">
        <f>VLOOKUP(L$3,'Tab. 7 Erziehungsberatung'!$B$6:$L$62,4,FALSE)</f>
        <v>#N/A</v>
      </c>
      <c r="N139" s="158">
        <f>VLOOKUP(N$3,'Tab. 7 Erziehungsberatung'!$B$6:$L$62,4,FALSE)</f>
        <v>17519</v>
      </c>
    </row>
    <row r="140" spans="1:14">
      <c r="A140" s="331"/>
      <c r="B140" s="159" t="s">
        <v>183</v>
      </c>
      <c r="D140" s="158" t="e">
        <f>VLOOKUP(D$3,'Tab. 7 Erziehungsberatung'!$B$6:$L$62,5,FALSE)</f>
        <v>#N/A</v>
      </c>
      <c r="F140" s="158" t="e">
        <f>VLOOKUP(F$3,'Tab. 7 Erziehungsberatung'!$B$6:$L$62,5,FALSE)</f>
        <v>#N/A</v>
      </c>
      <c r="H140" s="158" t="e">
        <f>VLOOKUP(H$3,'Tab. 7 Erziehungsberatung'!$B$6:$L$62,5,FALSE)</f>
        <v>#N/A</v>
      </c>
      <c r="J140" s="158" t="e">
        <f>VLOOKUP(J$3,'Tab. 7 Erziehungsberatung'!$B$6:$L$62,5,FALSE)</f>
        <v>#N/A</v>
      </c>
      <c r="L140" s="158" t="e">
        <f>VLOOKUP(L$3,'Tab. 7 Erziehungsberatung'!$B$6:$L$62,5,FALSE)</f>
        <v>#N/A</v>
      </c>
      <c r="N140" s="158">
        <f>VLOOKUP(N$3,'Tab. 7 Erziehungsberatung'!$B$6:$L$62,5,FALSE)</f>
        <v>19622</v>
      </c>
    </row>
    <row r="141" spans="1:14">
      <c r="A141" s="331"/>
      <c r="B141" s="159" t="s">
        <v>191</v>
      </c>
      <c r="D141" s="158" t="e">
        <f>VLOOKUP(D$3,'Tab. 7 Erziehungsberatung'!$B$6:$L$62,6,FALSE)</f>
        <v>#N/A</v>
      </c>
      <c r="F141" s="158" t="e">
        <f>VLOOKUP(F$3,'Tab. 7 Erziehungsberatung'!$B$6:$L$62,6,FALSE)</f>
        <v>#N/A</v>
      </c>
      <c r="H141" s="158" t="e">
        <f>VLOOKUP(H$3,'Tab. 7 Erziehungsberatung'!$B$6:$L$62,6,FALSE)</f>
        <v>#N/A</v>
      </c>
      <c r="J141" s="158" t="e">
        <f>VLOOKUP(J$3,'Tab. 7 Erziehungsberatung'!$B$6:$L$62,6,FALSE)</f>
        <v>#N/A</v>
      </c>
      <c r="L141" s="158" t="e">
        <f>VLOOKUP(L$3,'Tab. 7 Erziehungsberatung'!$B$6:$L$62,6,FALSE)</f>
        <v>#N/A</v>
      </c>
      <c r="N141" s="158">
        <f>VLOOKUP(N$3,'Tab. 7 Erziehungsberatung'!$B$6:$L$62,6,FALSE)</f>
        <v>18328</v>
      </c>
    </row>
    <row r="143" spans="1:14">
      <c r="A143" s="331" t="s">
        <v>348</v>
      </c>
      <c r="B143" s="159" t="s">
        <v>1</v>
      </c>
      <c r="D143" s="158" t="e">
        <f>VLOOKUP(D$3,'Tab. 7 Erziehungsberatung'!$B$6:$L$62,7,FALSE)</f>
        <v>#N/A</v>
      </c>
      <c r="F143" s="158" t="e">
        <f>VLOOKUP(F$3,'Tab. 7 Erziehungsberatung'!$B$6:$L$62,7,FALSE)</f>
        <v>#N/A</v>
      </c>
      <c r="H143" s="158" t="e">
        <f>VLOOKUP(H$3,'Tab. 7 Erziehungsberatung'!$B$6:$L$62,7,FALSE)</f>
        <v>#N/A</v>
      </c>
      <c r="J143" s="158" t="e">
        <f>VLOOKUP(J$3,'Tab. 7 Erziehungsberatung'!$B$6:$L$62,7,FALSE)</f>
        <v>#N/A</v>
      </c>
      <c r="L143" s="158" t="e">
        <f>VLOOKUP(L$3,'Tab. 7 Erziehungsberatung'!$B$6:$L$62,7,FALSE)</f>
        <v>#N/A</v>
      </c>
      <c r="N143" s="158">
        <f>VLOOKUP(N$3,'Tab. 7 Erziehungsberatung'!$B$6:$L$62,7,FALSE)</f>
        <v>106.00493516520289</v>
      </c>
    </row>
    <row r="144" spans="1:14">
      <c r="A144" s="331"/>
      <c r="B144" s="159" t="s">
        <v>2</v>
      </c>
      <c r="D144" s="158" t="e">
        <f>VLOOKUP(D$3,'Tab. 7 Erziehungsberatung'!$B$6:$L$62,8,FALSE)</f>
        <v>#N/A</v>
      </c>
      <c r="F144" s="158" t="e">
        <f>VLOOKUP(F$3,'Tab. 7 Erziehungsberatung'!$B$6:$L$62,8,FALSE)</f>
        <v>#N/A</v>
      </c>
      <c r="H144" s="158" t="e">
        <f>VLOOKUP(H$3,'Tab. 7 Erziehungsberatung'!$B$6:$L$62,8,FALSE)</f>
        <v>#N/A</v>
      </c>
      <c r="J144" s="158" t="e">
        <f>VLOOKUP(J$3,'Tab. 7 Erziehungsberatung'!$B$6:$L$62,8,FALSE)</f>
        <v>#N/A</v>
      </c>
      <c r="L144" s="158" t="e">
        <f>VLOOKUP(L$3,'Tab. 7 Erziehungsberatung'!$B$6:$L$62,8,FALSE)</f>
        <v>#N/A</v>
      </c>
      <c r="N144" s="158">
        <f>VLOOKUP(N$3,'Tab. 7 Erziehungsberatung'!$B$6:$L$62,8,FALSE)</f>
        <v>110.56543632787027</v>
      </c>
    </row>
    <row r="145" spans="1:14">
      <c r="A145" s="331"/>
      <c r="B145" s="159" t="s">
        <v>3</v>
      </c>
      <c r="D145" s="158" t="e">
        <f>VLOOKUP(D$3,'Tab. 7 Erziehungsberatung'!$B$6:$L$62,9,FALSE)</f>
        <v>#N/A</v>
      </c>
      <c r="F145" s="158" t="e">
        <f>VLOOKUP(F$3,'Tab. 7 Erziehungsberatung'!$B$6:$L$62,9,FALSE)</f>
        <v>#N/A</v>
      </c>
      <c r="H145" s="158" t="e">
        <f>VLOOKUP(H$3,'Tab. 7 Erziehungsberatung'!$B$6:$L$62,9,FALSE)</f>
        <v>#N/A</v>
      </c>
      <c r="J145" s="158" t="e">
        <f>VLOOKUP(J$3,'Tab. 7 Erziehungsberatung'!$B$6:$L$62,9,FALSE)</f>
        <v>#N/A</v>
      </c>
      <c r="L145" s="158" t="e">
        <f>VLOOKUP(L$3,'Tab. 7 Erziehungsberatung'!$B$6:$L$62,9,FALSE)</f>
        <v>#N/A</v>
      </c>
      <c r="N145" s="158">
        <f>VLOOKUP(N$3,'Tab. 7 Erziehungsberatung'!$B$6:$L$62,9,FALSE)</f>
        <v>101.13979275550658</v>
      </c>
    </row>
    <row r="146" spans="1:14">
      <c r="A146" s="331"/>
      <c r="B146" s="159" t="s">
        <v>183</v>
      </c>
      <c r="D146" s="158" t="e">
        <f>VLOOKUP(D$3,'Tab. 7 Erziehungsberatung'!$B$6:$L$62,10,FALSE)</f>
        <v>#N/A</v>
      </c>
      <c r="F146" s="158" t="e">
        <f>VLOOKUP(F$3,'Tab. 7 Erziehungsberatung'!$B$6:$L$62,10,FALSE)</f>
        <v>#N/A</v>
      </c>
      <c r="H146" s="158" t="e">
        <f>VLOOKUP(H$3,'Tab. 7 Erziehungsberatung'!$B$6:$L$62,10,FALSE)</f>
        <v>#N/A</v>
      </c>
      <c r="J146" s="158" t="e">
        <f>VLOOKUP(J$3,'Tab. 7 Erziehungsberatung'!$B$6:$L$62,10,FALSE)</f>
        <v>#N/A</v>
      </c>
      <c r="L146" s="158" t="e">
        <f>VLOOKUP(L$3,'Tab. 7 Erziehungsberatung'!$B$6:$L$62,10,FALSE)</f>
        <v>#N/A</v>
      </c>
      <c r="N146" s="158">
        <f>VLOOKUP(N$3,'Tab. 7 Erziehungsberatung'!$B$6:$L$62,10,FALSE)</f>
        <v>117.14892636370259</v>
      </c>
    </row>
    <row r="147" spans="1:14">
      <c r="A147" s="331"/>
      <c r="B147" s="159" t="s">
        <v>191</v>
      </c>
      <c r="D147" s="158" t="e">
        <f>VLOOKUP(D$3,'Tab. 7 Erziehungsberatung'!$B$6:$L$62,11,FALSE)</f>
        <v>#N/A</v>
      </c>
      <c r="F147" s="158" t="e">
        <f>VLOOKUP(F$3,'Tab. 7 Erziehungsberatung'!$B$6:$L$62,11,FALSE)</f>
        <v>#N/A</v>
      </c>
      <c r="H147" s="158" t="e">
        <f>VLOOKUP(H$3,'Tab. 7 Erziehungsberatung'!$B$6:$L$62,11,FALSE)</f>
        <v>#N/A</v>
      </c>
      <c r="J147" s="158" t="e">
        <f>VLOOKUP(J$3,'Tab. 7 Erziehungsberatung'!$B$6:$L$62,11,FALSE)</f>
        <v>#N/A</v>
      </c>
      <c r="L147" s="158" t="e">
        <f>VLOOKUP(L$3,'Tab. 7 Erziehungsberatung'!$B$6:$L$62,11,FALSE)</f>
        <v>#N/A</v>
      </c>
      <c r="N147" s="158">
        <f>VLOOKUP(N$3,'Tab. 7 Erziehungsberatung'!$B$6:$L$62,11,FALSE)</f>
        <v>96.206943613324512</v>
      </c>
    </row>
    <row r="150" spans="1:14">
      <c r="A150" s="332" t="s">
        <v>418</v>
      </c>
      <c r="B150" s="332"/>
      <c r="C150" s="332"/>
      <c r="D150" s="332"/>
      <c r="E150" s="332"/>
      <c r="F150" s="332"/>
      <c r="G150" s="332"/>
      <c r="H150" s="332"/>
      <c r="I150" s="332"/>
      <c r="J150" s="332"/>
      <c r="K150" s="332"/>
      <c r="L150" s="332"/>
      <c r="M150" s="332"/>
      <c r="N150" s="332"/>
    </row>
    <row r="151" spans="1:14">
      <c r="A151" s="332"/>
      <c r="B151" s="332"/>
      <c r="C151" s="332"/>
      <c r="D151" s="332"/>
      <c r="E151" s="332"/>
      <c r="F151" s="332"/>
      <c r="G151" s="332"/>
      <c r="H151" s="332"/>
      <c r="I151" s="332"/>
      <c r="J151" s="332"/>
      <c r="K151" s="332"/>
      <c r="L151" s="332"/>
      <c r="M151" s="332"/>
      <c r="N151" s="332"/>
    </row>
    <row r="153" spans="1:14">
      <c r="A153" s="331" t="s">
        <v>182</v>
      </c>
      <c r="B153" s="159" t="s">
        <v>1</v>
      </c>
      <c r="D153" s="158" t="e">
        <f>VLOOKUP(D$3,'Tab. 8 Eingliederungshilfen'!$E$6:$O$204,2,FALSE)</f>
        <v>#N/A</v>
      </c>
      <c r="F153" s="158" t="e">
        <f>VLOOKUP(F$3,'Tab. 8 Eingliederungshilfen'!$E$6:$O$204,2,FALSE)</f>
        <v>#N/A</v>
      </c>
      <c r="H153" s="158" t="e">
        <f>VLOOKUP(H$3,'Tab. 8 Eingliederungshilfen'!$E$6:$O$204,2,FALSE)</f>
        <v>#N/A</v>
      </c>
      <c r="J153" s="158" t="e">
        <f>VLOOKUP(J$3,'Tab. 8 Eingliederungshilfen'!$E$6:$O$204,2,FALSE)</f>
        <v>#N/A</v>
      </c>
      <c r="L153" s="158" t="e">
        <f>VLOOKUP(L$3,'Tab. 8 Eingliederungshilfen'!$E$6:$O$204,2,FALSE)</f>
        <v>#N/A</v>
      </c>
      <c r="N153" s="158">
        <f>VLOOKUP(N$3,'Tab. 8 Eingliederungshilfen'!$E$6:$O$204,2,FALSE)</f>
        <v>30199</v>
      </c>
    </row>
    <row r="154" spans="1:14">
      <c r="A154" s="331"/>
      <c r="B154" s="159" t="s">
        <v>2</v>
      </c>
      <c r="D154" s="158" t="e">
        <f>VLOOKUP(D$3,'Tab. 8 Eingliederungshilfen'!$E$6:$O$204,3,FALSE)</f>
        <v>#N/A</v>
      </c>
      <c r="F154" s="158" t="e">
        <f>VLOOKUP(F$3,'Tab. 8 Eingliederungshilfen'!$E$6:$O$204,3,FALSE)</f>
        <v>#N/A</v>
      </c>
      <c r="H154" s="158" t="e">
        <f>VLOOKUP(H$3,'Tab. 8 Eingliederungshilfen'!$E$6:$O$204,3,FALSE)</f>
        <v>#N/A</v>
      </c>
      <c r="J154" s="158" t="e">
        <f>VLOOKUP(J$3,'Tab. 8 Eingliederungshilfen'!$E$6:$O$204,3,FALSE)</f>
        <v>#N/A</v>
      </c>
      <c r="L154" s="158" t="e">
        <f>VLOOKUP(L$3,'Tab. 8 Eingliederungshilfen'!$E$6:$O$204,3,FALSE)</f>
        <v>#N/A</v>
      </c>
      <c r="N154" s="158">
        <f>VLOOKUP(N$3,'Tab. 8 Eingliederungshilfen'!$E$6:$O$204,3,FALSE)</f>
        <v>22049</v>
      </c>
    </row>
    <row r="155" spans="1:14">
      <c r="A155" s="331"/>
      <c r="B155" s="159" t="s">
        <v>3</v>
      </c>
      <c r="D155" s="158" t="e">
        <f>VLOOKUP(D$3,'Tab. 8 Eingliederungshilfen'!$E$6:$O$204,4,FALSE)</f>
        <v>#N/A</v>
      </c>
      <c r="F155" s="158" t="e">
        <f>VLOOKUP(F$3,'Tab. 8 Eingliederungshilfen'!$E$6:$O$204,4,FALSE)</f>
        <v>#N/A</v>
      </c>
      <c r="H155" s="158" t="e">
        <f>VLOOKUP(H$3,'Tab. 8 Eingliederungshilfen'!$E$6:$O$204,4,FALSE)</f>
        <v>#N/A</v>
      </c>
      <c r="J155" s="158" t="e">
        <f>VLOOKUP(J$3,'Tab. 8 Eingliederungshilfen'!$E$6:$O$204,4,FALSE)</f>
        <v>#N/A</v>
      </c>
      <c r="L155" s="158" t="e">
        <f>VLOOKUP(L$3,'Tab. 8 Eingliederungshilfen'!$E$6:$O$204,4,FALSE)</f>
        <v>#N/A</v>
      </c>
      <c r="N155" s="158">
        <f>VLOOKUP(N$3,'Tab. 8 Eingliederungshilfen'!$E$6:$O$204,4,FALSE)</f>
        <v>8150</v>
      </c>
    </row>
    <row r="156" spans="1:14">
      <c r="A156" s="331"/>
      <c r="B156" s="159" t="s">
        <v>183</v>
      </c>
      <c r="D156" s="158" t="e">
        <f>VLOOKUP(D$3,'Tab. 8 Eingliederungshilfen'!$E$6:$O$204,5,FALSE)</f>
        <v>#N/A</v>
      </c>
      <c r="F156" s="158" t="e">
        <f>VLOOKUP(F$3,'Tab. 8 Eingliederungshilfen'!$E$6:$O$204,5,FALSE)</f>
        <v>#N/A</v>
      </c>
      <c r="H156" s="158" t="e">
        <f>VLOOKUP(H$3,'Tab. 8 Eingliederungshilfen'!$E$6:$O$204,5,FALSE)</f>
        <v>#N/A</v>
      </c>
      <c r="J156" s="158" t="e">
        <f>VLOOKUP(J$3,'Tab. 8 Eingliederungshilfen'!$E$6:$O$204,5,FALSE)</f>
        <v>#N/A</v>
      </c>
      <c r="L156" s="158" t="e">
        <f>VLOOKUP(L$3,'Tab. 8 Eingliederungshilfen'!$E$6:$O$204,5,FALSE)</f>
        <v>#N/A</v>
      </c>
      <c r="N156" s="158">
        <f>VLOOKUP(N$3,'Tab. 8 Eingliederungshilfen'!$E$6:$O$204,5,FALSE)</f>
        <v>6420</v>
      </c>
    </row>
    <row r="157" spans="1:14">
      <c r="A157" s="331"/>
      <c r="B157" s="159" t="s">
        <v>191</v>
      </c>
      <c r="D157" s="158" t="e">
        <f>VLOOKUP(D$3,'Tab. 8 Eingliederungshilfen'!$E$6:$O$204,6,FALSE)</f>
        <v>#N/A</v>
      </c>
      <c r="F157" s="158" t="e">
        <f>VLOOKUP(F$3,'Tab. 8 Eingliederungshilfen'!$E$6:$O$204,6,FALSE)</f>
        <v>#N/A</v>
      </c>
      <c r="H157" s="158" t="e">
        <f>VLOOKUP(H$3,'Tab. 8 Eingliederungshilfen'!$E$6:$O$204,6,FALSE)</f>
        <v>#N/A</v>
      </c>
      <c r="J157" s="158" t="e">
        <f>VLOOKUP(J$3,'Tab. 8 Eingliederungshilfen'!$E$6:$O$204,6,FALSE)</f>
        <v>#N/A</v>
      </c>
      <c r="L157" s="158" t="e">
        <f>VLOOKUP(L$3,'Tab. 8 Eingliederungshilfen'!$E$6:$O$204,6,FALSE)</f>
        <v>#N/A</v>
      </c>
      <c r="N157" s="158">
        <f>VLOOKUP(N$3,'Tab. 8 Eingliederungshilfen'!$E$6:$O$204,6,FALSE)</f>
        <v>23779</v>
      </c>
    </row>
    <row r="159" spans="1:14">
      <c r="A159" s="331" t="s">
        <v>348</v>
      </c>
      <c r="B159" s="159" t="s">
        <v>1</v>
      </c>
      <c r="D159" s="158" t="e">
        <f>VLOOKUP(D$3,'Tab. 8 Eingliederungshilfen'!$E$6:$O$204,7,FALSE)</f>
        <v>#N/A</v>
      </c>
      <c r="F159" s="158" t="e">
        <f>VLOOKUP(F$3,'Tab. 8 Eingliederungshilfen'!$E$6:$O$204,7,FALSE)</f>
        <v>#N/A</v>
      </c>
      <c r="H159" s="158" t="e">
        <f>VLOOKUP(H$3,'Tab. 8 Eingliederungshilfen'!$E$6:$O$204,7,FALSE)</f>
        <v>#N/A</v>
      </c>
      <c r="J159" s="158" t="e">
        <f>VLOOKUP(J$3,'Tab. 8 Eingliederungshilfen'!$E$6:$O$204,7,FALSE)</f>
        <v>#N/A</v>
      </c>
      <c r="L159" s="158" t="e">
        <f>VLOOKUP(L$3,'Tab. 8 Eingliederungshilfen'!$E$6:$O$204,7,FALSE)</f>
        <v>#N/A</v>
      </c>
      <c r="N159" s="158">
        <f>VLOOKUP(N$3,'Tab. 8 Eingliederungshilfen'!$E$6:$O$204,7,FALSE)</f>
        <v>118.61817039161005</v>
      </c>
    </row>
    <row r="160" spans="1:14">
      <c r="A160" s="331"/>
      <c r="B160" s="159" t="s">
        <v>2</v>
      </c>
      <c r="D160" s="158" t="e">
        <f>VLOOKUP(D$3,'Tab. 8 Eingliederungshilfen'!$E$6:$O$204,8,FALSE)</f>
        <v>#N/A</v>
      </c>
      <c r="F160" s="158" t="e">
        <f>VLOOKUP(F$3,'Tab. 8 Eingliederungshilfen'!$E$6:$O$204,8,FALSE)</f>
        <v>#N/A</v>
      </c>
      <c r="H160" s="158" t="e">
        <f>VLOOKUP(H$3,'Tab. 8 Eingliederungshilfen'!$E$6:$O$204,8,FALSE)</f>
        <v>#N/A</v>
      </c>
      <c r="J160" s="158" t="e">
        <f>VLOOKUP(J$3,'Tab. 8 Eingliederungshilfen'!$E$6:$O$204,8,FALSE)</f>
        <v>#N/A</v>
      </c>
      <c r="L160" s="158" t="e">
        <f>VLOOKUP(L$3,'Tab. 8 Eingliederungshilfen'!$E$6:$O$204,8,FALSE)</f>
        <v>#N/A</v>
      </c>
      <c r="N160" s="158">
        <f>VLOOKUP(N$3,'Tab. 8 Eingliederungshilfen'!$E$6:$O$204,8,FALSE)</f>
        <v>167.49290116938897</v>
      </c>
    </row>
    <row r="161" spans="1:14">
      <c r="A161" s="331"/>
      <c r="B161" s="159" t="s">
        <v>3</v>
      </c>
      <c r="D161" s="158" t="e">
        <f>VLOOKUP(D$3,'Tab. 8 Eingliederungshilfen'!$E$6:$O$204,9,FALSE)</f>
        <v>#N/A</v>
      </c>
      <c r="F161" s="158" t="e">
        <f>VLOOKUP(F$3,'Tab. 8 Eingliederungshilfen'!$E$6:$O$204,9,FALSE)</f>
        <v>#N/A</v>
      </c>
      <c r="H161" s="158" t="e">
        <f>VLOOKUP(H$3,'Tab. 8 Eingliederungshilfen'!$E$6:$O$204,9,FALSE)</f>
        <v>#N/A</v>
      </c>
      <c r="J161" s="158" t="e">
        <f>VLOOKUP(J$3,'Tab. 8 Eingliederungshilfen'!$E$6:$O$204,9,FALSE)</f>
        <v>#N/A</v>
      </c>
      <c r="L161" s="158" t="e">
        <f>VLOOKUP(L$3,'Tab. 8 Eingliederungshilfen'!$E$6:$O$204,9,FALSE)</f>
        <v>#N/A</v>
      </c>
      <c r="N161" s="158">
        <f>VLOOKUP(N$3,'Tab. 8 Eingliederungshilfen'!$E$6:$O$204,9,FALSE)</f>
        <v>66.287863383560278</v>
      </c>
    </row>
    <row r="162" spans="1:14">
      <c r="A162" s="331"/>
      <c r="B162" s="159" t="s">
        <v>183</v>
      </c>
      <c r="D162" s="158" t="e">
        <f>VLOOKUP(D$3,'Tab. 8 Eingliederungshilfen'!$E$6:$O$204,10,FALSE)</f>
        <v>#N/A</v>
      </c>
      <c r="F162" s="158" t="e">
        <f>VLOOKUP(F$3,'Tab. 8 Eingliederungshilfen'!$E$6:$O$204,10,FALSE)</f>
        <v>#N/A</v>
      </c>
      <c r="H162" s="158" t="e">
        <f>VLOOKUP(H$3,'Tab. 8 Eingliederungshilfen'!$E$6:$O$204,10,FALSE)</f>
        <v>#N/A</v>
      </c>
      <c r="J162" s="158" t="e">
        <f>VLOOKUP(J$3,'Tab. 8 Eingliederungshilfen'!$E$6:$O$204,10,FALSE)</f>
        <v>#N/A</v>
      </c>
      <c r="L162" s="158" t="e">
        <f>VLOOKUP(L$3,'Tab. 8 Eingliederungshilfen'!$E$6:$O$204,10,FALSE)</f>
        <v>#N/A</v>
      </c>
      <c r="N162" s="158">
        <f>VLOOKUP(N$3,'Tab. 8 Eingliederungshilfen'!$E$6:$O$204,10,FALSE)</f>
        <v>100.18101242119718</v>
      </c>
    </row>
    <row r="163" spans="1:14">
      <c r="A163" s="331"/>
      <c r="B163" s="159" t="s">
        <v>191</v>
      </c>
      <c r="D163" s="158" t="e">
        <f>VLOOKUP(D$3,'Tab. 8 Eingliederungshilfen'!$E$6:$O$204,11,FALSE)</f>
        <v>#N/A</v>
      </c>
      <c r="F163" s="158" t="e">
        <f>VLOOKUP(F$3,'Tab. 8 Eingliederungshilfen'!$E$6:$O$204,11,FALSE)</f>
        <v>#N/A</v>
      </c>
      <c r="H163" s="158" t="e">
        <f>VLOOKUP(H$3,'Tab. 8 Eingliederungshilfen'!$E$6:$O$204,11,FALSE)</f>
        <v>#N/A</v>
      </c>
      <c r="J163" s="158" t="e">
        <f>VLOOKUP(J$3,'Tab. 8 Eingliederungshilfen'!$E$6:$O$204,11,FALSE)</f>
        <v>#N/A</v>
      </c>
      <c r="L163" s="158" t="e">
        <f>VLOOKUP(L$3,'Tab. 8 Eingliederungshilfen'!$E$6:$O$204,11,FALSE)</f>
        <v>#N/A</v>
      </c>
      <c r="N163" s="158">
        <f>VLOOKUP(N$3,'Tab. 8 Eingliederungshilfen'!$E$6:$O$204,11,FALSE)</f>
        <v>124.82021563625294</v>
      </c>
    </row>
    <row r="166" spans="1:14">
      <c r="A166" s="332" t="s">
        <v>419</v>
      </c>
      <c r="B166" s="332"/>
      <c r="C166" s="332"/>
      <c r="D166" s="332"/>
      <c r="E166" s="332"/>
      <c r="F166" s="332"/>
      <c r="G166" s="332"/>
      <c r="H166" s="332"/>
      <c r="I166" s="332"/>
      <c r="J166" s="332"/>
      <c r="K166" s="332"/>
      <c r="L166" s="332"/>
      <c r="M166" s="332"/>
      <c r="N166" s="332"/>
    </row>
    <row r="167" spans="1:14">
      <c r="A167" s="332"/>
      <c r="B167" s="332"/>
      <c r="C167" s="332"/>
      <c r="D167" s="332"/>
      <c r="E167" s="332"/>
      <c r="F167" s="332"/>
      <c r="G167" s="332"/>
      <c r="H167" s="332"/>
      <c r="I167" s="332"/>
      <c r="J167" s="332"/>
      <c r="K167" s="332"/>
      <c r="L167" s="332"/>
      <c r="M167" s="332"/>
      <c r="N167" s="332"/>
    </row>
    <row r="169" spans="1:14">
      <c r="A169" s="330" t="s">
        <v>349</v>
      </c>
      <c r="B169" s="330"/>
      <c r="D169" s="160" t="e">
        <f>VLOOKUP(D$3,'Tab. 9  Lebenslagen'!$E$7:$J$205,2,FALSE)</f>
        <v>#N/A</v>
      </c>
      <c r="F169" s="160" t="e">
        <f>VLOOKUP(F$3,'Tab. 9  Lebenslagen'!$E$7:$J$205,2,FALSE)</f>
        <v>#N/A</v>
      </c>
      <c r="H169" s="160" t="e">
        <f>VLOOKUP(H$3,'Tab. 9  Lebenslagen'!$E$7:$J$205,2,FALSE)</f>
        <v>#N/A</v>
      </c>
      <c r="J169" s="160" t="e">
        <f>VLOOKUP(J$3,'Tab. 9  Lebenslagen'!$E$7:$J$205,2,FALSE)</f>
        <v>#N/A</v>
      </c>
      <c r="L169" s="160" t="e">
        <f>VLOOKUP(L$3,'Tab. 9  Lebenslagen'!$E$7:$J$205,2,FALSE)</f>
        <v>#N/A</v>
      </c>
      <c r="N169" s="160">
        <f>VLOOKUP(N$3,'Tab. 9  Lebenslagen'!$E$7:$J$205,2,FALSE)</f>
        <v>48770</v>
      </c>
    </row>
    <row r="171" spans="1:14">
      <c r="A171" s="156" t="s">
        <v>350</v>
      </c>
      <c r="B171" s="159" t="s">
        <v>351</v>
      </c>
      <c r="D171" s="160" t="e">
        <f>VLOOKUP(D$3,'Tab. 9  Lebenslagen'!$E$7:$J$205,3,FALSE)</f>
        <v>#N/A</v>
      </c>
      <c r="F171" s="160" t="e">
        <f>VLOOKUP(F$3,'Tab. 9  Lebenslagen'!$E$7:$J$205,3,FALSE)</f>
        <v>#N/A</v>
      </c>
      <c r="H171" s="160" t="e">
        <f>VLOOKUP(H$3,'Tab. 9  Lebenslagen'!$E$7:$J$205,3,FALSE)</f>
        <v>#N/A</v>
      </c>
      <c r="J171" s="160" t="e">
        <f>VLOOKUP(J$3,'Tab. 9  Lebenslagen'!$E$7:$J$205,3,FALSE)</f>
        <v>#N/A</v>
      </c>
      <c r="L171" s="160" t="e">
        <f>VLOOKUP(L$3,'Tab. 9  Lebenslagen'!$E$7:$J$205,3,FALSE)</f>
        <v>#N/A</v>
      </c>
      <c r="N171" s="160">
        <f>VLOOKUP(N$3,'Tab. 9  Lebenslagen'!$E$7:$J$205,3,FALSE)</f>
        <v>48.857904449456633</v>
      </c>
    </row>
    <row r="172" spans="1:14">
      <c r="B172" s="157" t="s">
        <v>185</v>
      </c>
      <c r="D172" s="160" t="e">
        <f>VLOOKUP(D$3,'Tab. 9  Lebenslagen'!$E$7:$J$205,4,FALSE)</f>
        <v>#N/A</v>
      </c>
      <c r="F172" s="160" t="e">
        <f>VLOOKUP(F$3,'Tab. 9  Lebenslagen'!$E$7:$J$205,4,FALSE)</f>
        <v>#N/A</v>
      </c>
      <c r="H172" s="160" t="e">
        <f>VLOOKUP(H$3,'Tab. 9  Lebenslagen'!$E$7:$J$205,4,FALSE)</f>
        <v>#N/A</v>
      </c>
      <c r="J172" s="160" t="e">
        <f>VLOOKUP(J$3,'Tab. 9  Lebenslagen'!$E$7:$J$205,4,FALSE)</f>
        <v>#N/A</v>
      </c>
      <c r="L172" s="160" t="e">
        <f>VLOOKUP(L$3,'Tab. 9  Lebenslagen'!$E$7:$J$205,4,FALSE)</f>
        <v>#N/A</v>
      </c>
      <c r="N172" s="160">
        <f>VLOOKUP(N$3,'Tab. 9  Lebenslagen'!$E$7:$J$205,4,FALSE)</f>
        <v>39.103957350830427</v>
      </c>
    </row>
    <row r="173" spans="1:14">
      <c r="B173" s="157" t="s">
        <v>186</v>
      </c>
      <c r="D173" s="160" t="e">
        <f>VLOOKUP(D$3,'Tab. 9  Lebenslagen'!$E$7:$J$205,5,FALSE)</f>
        <v>#N/A</v>
      </c>
      <c r="F173" s="160" t="e">
        <f>VLOOKUP(F$3,'Tab. 9  Lebenslagen'!$E$7:$J$205,5,FALSE)</f>
        <v>#N/A</v>
      </c>
      <c r="H173" s="160" t="e">
        <f>VLOOKUP(H$3,'Tab. 9  Lebenslagen'!$E$7:$J$205,5,FALSE)</f>
        <v>#N/A</v>
      </c>
      <c r="J173" s="160" t="e">
        <f>VLOOKUP(J$3,'Tab. 9  Lebenslagen'!$E$7:$J$205,5,FALSE)</f>
        <v>#N/A</v>
      </c>
      <c r="L173" s="160" t="e">
        <f>VLOOKUP(L$3,'Tab. 9  Lebenslagen'!$E$7:$J$205,5,FALSE)</f>
        <v>#N/A</v>
      </c>
      <c r="N173" s="160">
        <f>VLOOKUP(N$3,'Tab. 9  Lebenslagen'!$E$7:$J$205,5,FALSE)</f>
        <v>23.815870412138608</v>
      </c>
    </row>
    <row r="174" spans="1:14">
      <c r="B174" s="157" t="s">
        <v>187</v>
      </c>
      <c r="D174" s="160" t="e">
        <f>VLOOKUP(D$3,'Tab. 9  Lebenslagen'!$E$7:$J$205,6,FALSE)</f>
        <v>#N/A</v>
      </c>
      <c r="F174" s="160" t="e">
        <f>VLOOKUP(F$3,'Tab. 9  Lebenslagen'!$E$7:$J$205,6,FALSE)</f>
        <v>#N/A</v>
      </c>
      <c r="H174" s="160" t="e">
        <f>VLOOKUP(H$3,'Tab. 9  Lebenslagen'!$E$7:$J$205,6,FALSE)</f>
        <v>#N/A</v>
      </c>
      <c r="J174" s="160" t="e">
        <f>VLOOKUP(J$3,'Tab. 9  Lebenslagen'!$E$7:$J$205,6,FALSE)</f>
        <v>#N/A</v>
      </c>
      <c r="L174" s="160" t="e">
        <f>VLOOKUP(L$3,'Tab. 9  Lebenslagen'!$E$7:$J$205,6,FALSE)</f>
        <v>#N/A</v>
      </c>
      <c r="N174" s="160">
        <f>VLOOKUP(N$3,'Tab. 9  Lebenslagen'!$E$7:$J$205,6,FALSE)</f>
        <v>57.646093910190686</v>
      </c>
    </row>
    <row r="177" spans="1:14">
      <c r="A177" s="332" t="s">
        <v>420</v>
      </c>
      <c r="B177" s="332"/>
      <c r="C177" s="332"/>
      <c r="D177" s="332"/>
      <c r="E177" s="332"/>
      <c r="F177" s="332"/>
      <c r="G177" s="332"/>
      <c r="H177" s="332"/>
      <c r="I177" s="332"/>
      <c r="J177" s="332"/>
      <c r="K177" s="332"/>
      <c r="L177" s="332"/>
      <c r="M177" s="332"/>
      <c r="N177" s="332"/>
    </row>
    <row r="178" spans="1:14">
      <c r="A178" s="332"/>
      <c r="B178" s="332"/>
      <c r="C178" s="332"/>
      <c r="D178" s="332"/>
      <c r="E178" s="332"/>
      <c r="F178" s="332"/>
      <c r="G178" s="332"/>
      <c r="H178" s="332"/>
      <c r="I178" s="332"/>
      <c r="J178" s="332"/>
      <c r="K178" s="332"/>
      <c r="L178" s="332"/>
      <c r="M178" s="332"/>
      <c r="N178" s="332"/>
    </row>
    <row r="180" spans="1:14">
      <c r="A180" s="331" t="s">
        <v>352</v>
      </c>
      <c r="B180" s="157" t="s">
        <v>217</v>
      </c>
      <c r="C180" s="157"/>
      <c r="D180" s="158" t="e">
        <f>VLOOKUP(D$3,'Tab. 10 Dauer und Intensität'!$E$6:$K$204,2,FALSE)</f>
        <v>#N/A</v>
      </c>
      <c r="F180" s="158" t="e">
        <f>VLOOKUP(F$3,'Tab. 10 Dauer und Intensität'!$E$6:$K$204,2,FALSE)</f>
        <v>#N/A</v>
      </c>
      <c r="H180" s="158" t="e">
        <f>VLOOKUP(H$3,'Tab. 10 Dauer und Intensität'!$E$6:$K$204,2,FALSE)</f>
        <v>#N/A</v>
      </c>
      <c r="J180" s="165" t="e">
        <f>VLOOKUP(J$3,'Tab. 10 Dauer und Intensität'!$E$6:$K$204,2,FALSE)</f>
        <v>#N/A</v>
      </c>
      <c r="L180" s="158" t="e">
        <f>VLOOKUP(L$3,'Tab. 10 Dauer und Intensität'!$E$6:$K$204,2,FALSE)</f>
        <v>#N/A</v>
      </c>
      <c r="N180" s="158">
        <f>VLOOKUP(N$3,'Tab. 10 Dauer und Intensität'!$E$6:$K$204,2,FALSE)</f>
        <v>5100</v>
      </c>
    </row>
    <row r="181" spans="1:14">
      <c r="A181" s="331"/>
      <c r="B181" s="157" t="s">
        <v>353</v>
      </c>
      <c r="C181" s="157"/>
      <c r="D181" s="158" t="e">
        <f>VLOOKUP(D$3,'Tab. 10 Dauer und Intensität'!$E$6:$K$204,3,FALSE)</f>
        <v>#N/A</v>
      </c>
      <c r="F181" s="158" t="e">
        <f>VLOOKUP(F$3,'Tab. 10 Dauer und Intensität'!$E$6:$K$204,3,FALSE)</f>
        <v>#N/A</v>
      </c>
      <c r="H181" s="158" t="e">
        <f>VLOOKUP(H$3,'Tab. 10 Dauer und Intensität'!$E$6:$K$204,3,FALSE)</f>
        <v>#N/A</v>
      </c>
      <c r="J181" s="165" t="e">
        <f>VLOOKUP(J$3,'Tab. 10 Dauer und Intensität'!$E$6:$K$204,3,FALSE)</f>
        <v>#N/A</v>
      </c>
      <c r="L181" s="165" t="e">
        <f>VLOOKUP(L$3,'Tab. 10 Dauer und Intensität'!$E$6:$K$204,3,FALSE)</f>
        <v>#N/A</v>
      </c>
      <c r="N181" s="165">
        <f>VLOOKUP(N$3,'Tab. 10 Dauer und Intensität'!$E$6:$K$204,3,FALSE)</f>
        <v>0</v>
      </c>
    </row>
    <row r="183" spans="1:14">
      <c r="A183" s="331" t="s">
        <v>354</v>
      </c>
      <c r="B183" s="157" t="s">
        <v>217</v>
      </c>
      <c r="D183" s="158" t="e">
        <f>VLOOKUP(D$3,'Tab. 10 Dauer und Intensität'!$E$6:$K$204,4,FALSE)</f>
        <v>#N/A</v>
      </c>
      <c r="F183" s="158" t="e">
        <f>VLOOKUP(F$3,'Tab. 10 Dauer und Intensität'!$E$6:$K$204,4,FALSE)</f>
        <v>#N/A</v>
      </c>
      <c r="H183" s="158" t="e">
        <f>VLOOKUP(H$3,'Tab. 10 Dauer und Intensität'!$E$6:$K$204,4,FALSE)</f>
        <v>#N/A</v>
      </c>
      <c r="J183" s="165" t="e">
        <f>VLOOKUP(J$3,'Tab. 10 Dauer und Intensität'!$E$6:$K$204,4,FALSE)</f>
        <v>#N/A</v>
      </c>
      <c r="L183" s="158" t="e">
        <f>VLOOKUP(L$3,'Tab. 10 Dauer und Intensität'!$E$6:$K$204,4,FALSE)</f>
        <v>#N/A</v>
      </c>
      <c r="N183" s="158">
        <f>VLOOKUP(N$3,'Tab. 10 Dauer und Intensität'!$E$6:$K$204,4,FALSE)</f>
        <v>14036</v>
      </c>
    </row>
    <row r="184" spans="1:14">
      <c r="A184" s="331"/>
      <c r="B184" s="157" t="s">
        <v>353</v>
      </c>
      <c r="D184" s="158" t="e">
        <f>VLOOKUP(D$3,'Tab. 10 Dauer und Intensität'!$E$6:$K$204,5,FALSE)</f>
        <v>#N/A</v>
      </c>
      <c r="F184" s="158" t="e">
        <f>VLOOKUP(F$3,'Tab. 10 Dauer und Intensität'!$E$6:$K$204,5,FALSE)</f>
        <v>#N/A</v>
      </c>
      <c r="H184" s="158" t="e">
        <f>VLOOKUP(H$3,'Tab. 10 Dauer und Intensität'!$E$6:$K$204,5,FALSE)</f>
        <v>#N/A</v>
      </c>
      <c r="J184" s="165" t="e">
        <f>VLOOKUP(J$3,'Tab. 10 Dauer und Intensität'!$E$6:$K$204,5,FALSE)</f>
        <v>#N/A</v>
      </c>
      <c r="L184" s="165" t="e">
        <f>VLOOKUP(L$3,'Tab. 10 Dauer und Intensität'!$E$6:$K$204,5,FALSE)</f>
        <v>#N/A</v>
      </c>
      <c r="N184" s="165">
        <f>VLOOKUP(N$3,'Tab. 10 Dauer und Intensität'!$E$6:$K$204,5,FALSE)</f>
        <v>0</v>
      </c>
    </row>
    <row r="186" spans="1:14">
      <c r="A186" s="331" t="s">
        <v>355</v>
      </c>
      <c r="B186" s="157" t="s">
        <v>217</v>
      </c>
      <c r="C186" s="157"/>
      <c r="D186" s="158" t="e">
        <f>VLOOKUP(D$3,'Tab. 10 Dauer und Intensität'!$E$6:$K$204,6,FALSE)</f>
        <v>#N/A</v>
      </c>
      <c r="F186" s="158" t="e">
        <f>VLOOKUP(F$3,'Tab. 10 Dauer und Intensität'!$E$6:$K$204,6,FALSE)</f>
        <v>#N/A</v>
      </c>
      <c r="H186" s="158" t="e">
        <f>VLOOKUP(H$3,'Tab. 10 Dauer und Intensität'!$E$6:$K$204,6,FALSE)</f>
        <v>#N/A</v>
      </c>
      <c r="J186" s="165" t="e">
        <f>VLOOKUP(J$3,'Tab. 10 Dauer und Intensität'!$E$6:$K$204,6,FALSE)</f>
        <v>#N/A</v>
      </c>
      <c r="L186" s="158" t="e">
        <f>VLOOKUP(L$3,'Tab. 10 Dauer und Intensität'!$E$6:$K$204,6,FALSE)</f>
        <v>#N/A</v>
      </c>
      <c r="N186" s="158">
        <f>VLOOKUP(N$3,'Tab. 10 Dauer und Intensität'!$E$6:$K$204,6,FALSE)</f>
        <v>36499</v>
      </c>
    </row>
    <row r="187" spans="1:14" ht="14.25" customHeight="1">
      <c r="A187" s="331"/>
      <c r="B187" s="157" t="s">
        <v>356</v>
      </c>
      <c r="C187" s="157"/>
      <c r="D187" s="158" t="e">
        <f>VLOOKUP(D$3,'Tab. 10 Dauer und Intensität'!$E$6:$K$204,7,FALSE)</f>
        <v>#N/A</v>
      </c>
      <c r="F187" s="158" t="e">
        <f>VLOOKUP(F$3,'Tab. 10 Dauer und Intensität'!$E$6:$K$204,7,FALSE)</f>
        <v>#N/A</v>
      </c>
      <c r="H187" s="158" t="e">
        <f>VLOOKUP(H$3,'Tab. 10 Dauer und Intensität'!$E$6:$K$204,7,FALSE)</f>
        <v>#N/A</v>
      </c>
      <c r="J187" s="165" t="e">
        <f>VLOOKUP(J$3,'Tab. 10 Dauer und Intensität'!$E$6:$K$204,7,FALSE)</f>
        <v>#N/A</v>
      </c>
      <c r="L187" s="165" t="e">
        <f>VLOOKUP(L$3,'Tab. 10 Dauer und Intensität'!$E$6:$K$204,7,FALSE)</f>
        <v>#N/A</v>
      </c>
      <c r="N187" s="165">
        <f>VLOOKUP(N$3,'Tab. 10 Dauer und Intensität'!$E$6:$K$204,7,FALSE)</f>
        <v>0</v>
      </c>
    </row>
    <row r="190" spans="1:14">
      <c r="A190" s="332"/>
      <c r="B190" s="332"/>
      <c r="C190" s="332"/>
      <c r="D190" s="332"/>
      <c r="E190" s="332"/>
      <c r="F190" s="332"/>
      <c r="G190" s="332"/>
      <c r="H190" s="332"/>
      <c r="I190" s="332"/>
      <c r="J190" s="332"/>
      <c r="K190" s="332"/>
      <c r="L190" s="332"/>
      <c r="M190" s="332"/>
      <c r="N190" s="332"/>
    </row>
    <row r="191" spans="1:14">
      <c r="A191" s="332"/>
      <c r="B191" s="332"/>
      <c r="C191" s="332"/>
      <c r="D191" s="332"/>
      <c r="E191" s="332"/>
      <c r="F191" s="332"/>
      <c r="G191" s="332"/>
      <c r="H191" s="332"/>
      <c r="I191" s="332"/>
      <c r="J191" s="332"/>
      <c r="K191" s="332"/>
      <c r="L191" s="332"/>
      <c r="M191" s="332"/>
      <c r="N191" s="332"/>
    </row>
  </sheetData>
  <sheetProtection algorithmName="SHA-512" hashValue="IIUvZvVOQ0OOdzeYGfAIqldfUXGWEd+k5sJeibiObhPDl0gJTPYQoW8ylLPak1BO4a/p5SRAgn59+QjmtIbdOA==" saltValue="fTlJUaAsPvLKYxHaMBn0bQ==" spinCount="100000" sheet="1" objects="1" scenarios="1"/>
  <mergeCells count="49">
    <mergeCell ref="A37:A39"/>
    <mergeCell ref="F1:N1"/>
    <mergeCell ref="A13:N13"/>
    <mergeCell ref="A17:A22"/>
    <mergeCell ref="A24:A26"/>
    <mergeCell ref="A28:A35"/>
    <mergeCell ref="A1:B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129:A131"/>
    <mergeCell ref="A134:N135"/>
    <mergeCell ref="A137:A141"/>
    <mergeCell ref="A143:A147"/>
    <mergeCell ref="A121:A123"/>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58:B58"/>
    <mergeCell ref="A59:B59"/>
    <mergeCell ref="A61:B61"/>
    <mergeCell ref="A62:B62"/>
    <mergeCell ref="A63:B63"/>
    <mergeCell ref="A60:B60"/>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71"/>
  <sheetViews>
    <sheetView zoomScale="80" zoomScaleNormal="80" workbookViewId="0">
      <pane ySplit="5" topLeftCell="A6" activePane="bottomLeft" state="frozen"/>
      <selection pane="bottomLeft" activeCell="A6" sqref="A6"/>
    </sheetView>
  </sheetViews>
  <sheetFormatPr baseColWidth="10" defaultColWidth="11.42578125" defaultRowHeight="11.25"/>
  <cols>
    <col min="1" max="1" width="9.5703125" style="23" customWidth="1"/>
    <col min="2" max="2" width="40.7109375" style="27" customWidth="1"/>
    <col min="3" max="10" width="12.7109375" style="20" customWidth="1"/>
    <col min="11" max="12" width="12.7109375" style="3" customWidth="1"/>
    <col min="13" max="16384" width="11.42578125" style="20"/>
  </cols>
  <sheetData>
    <row r="1" spans="1:16" ht="18" customHeight="1">
      <c r="A1" s="39" t="s">
        <v>406</v>
      </c>
    </row>
    <row r="2" spans="1:16" ht="13.5" customHeight="1">
      <c r="A2" s="21"/>
    </row>
    <row r="3" spans="1:16" ht="26.25" customHeight="1">
      <c r="A3" s="378" t="s">
        <v>246</v>
      </c>
      <c r="B3" s="380" t="s">
        <v>0</v>
      </c>
      <c r="C3" s="383" t="s">
        <v>182</v>
      </c>
      <c r="D3" s="383"/>
      <c r="E3" s="383"/>
      <c r="F3" s="383"/>
      <c r="G3" s="392"/>
      <c r="H3" s="382" t="s">
        <v>303</v>
      </c>
      <c r="I3" s="383"/>
      <c r="J3" s="383"/>
      <c r="K3" s="383"/>
      <c r="L3" s="383"/>
    </row>
    <row r="4" spans="1:16" ht="16.5" customHeight="1">
      <c r="A4" s="379"/>
      <c r="B4" s="381"/>
      <c r="C4" s="384" t="s">
        <v>1</v>
      </c>
      <c r="D4" s="386" t="s">
        <v>4</v>
      </c>
      <c r="E4" s="387"/>
      <c r="F4" s="388" t="s">
        <v>5</v>
      </c>
      <c r="G4" s="389"/>
      <c r="H4" s="390" t="s">
        <v>1</v>
      </c>
      <c r="I4" s="386" t="s">
        <v>4</v>
      </c>
      <c r="J4" s="387"/>
      <c r="K4" s="388" t="s">
        <v>5</v>
      </c>
      <c r="L4" s="388"/>
    </row>
    <row r="5" spans="1:16" s="22" customFormat="1" ht="68.25" customHeight="1">
      <c r="A5" s="379"/>
      <c r="B5" s="381"/>
      <c r="C5" s="385"/>
      <c r="D5" s="196" t="s">
        <v>2</v>
      </c>
      <c r="E5" s="196" t="s">
        <v>3</v>
      </c>
      <c r="F5" s="196" t="s">
        <v>183</v>
      </c>
      <c r="G5" s="208" t="s">
        <v>374</v>
      </c>
      <c r="H5" s="391"/>
      <c r="I5" s="196" t="s">
        <v>2</v>
      </c>
      <c r="J5" s="196" t="s">
        <v>3</v>
      </c>
      <c r="K5" s="196" t="s">
        <v>183</v>
      </c>
      <c r="L5" s="196" t="s">
        <v>191</v>
      </c>
      <c r="M5" s="57"/>
      <c r="N5" s="25"/>
      <c r="O5" s="25"/>
      <c r="P5" s="25"/>
    </row>
    <row r="6" spans="1:16" ht="12.75">
      <c r="A6" s="138">
        <v>55334000</v>
      </c>
      <c r="B6" s="65" t="s">
        <v>257</v>
      </c>
      <c r="C6" s="65">
        <v>646</v>
      </c>
      <c r="D6" s="65">
        <v>356</v>
      </c>
      <c r="E6" s="65">
        <v>290</v>
      </c>
      <c r="F6" s="65">
        <v>344</v>
      </c>
      <c r="G6" s="65">
        <v>302</v>
      </c>
      <c r="H6" s="325">
        <v>104.48340557676133</v>
      </c>
      <c r="I6" s="325">
        <v>111.236095488064</v>
      </c>
      <c r="J6" s="325">
        <v>97.237124463519322</v>
      </c>
      <c r="K6" s="325">
        <v>120.53258584442887</v>
      </c>
      <c r="L6" s="325">
        <v>90.72338380197067</v>
      </c>
      <c r="M6" s="27"/>
    </row>
    <row r="7" spans="1:16" ht="12.75">
      <c r="A7" s="138">
        <v>55334002</v>
      </c>
      <c r="B7" s="45" t="s">
        <v>249</v>
      </c>
      <c r="C7" s="65">
        <v>678</v>
      </c>
      <c r="D7" s="65">
        <v>341</v>
      </c>
      <c r="E7" s="65">
        <v>337</v>
      </c>
      <c r="F7" s="65">
        <v>396</v>
      </c>
      <c r="G7" s="65">
        <v>282</v>
      </c>
      <c r="H7" s="325">
        <v>146.01684147050588</v>
      </c>
      <c r="I7" s="325">
        <v>137.96730862599125</v>
      </c>
      <c r="J7" s="325">
        <v>155.1779711746558</v>
      </c>
      <c r="K7" s="325">
        <v>204.26058699128282</v>
      </c>
      <c r="L7" s="325">
        <v>104.26680470309842</v>
      </c>
      <c r="M7" s="27"/>
    </row>
    <row r="8" spans="1:16" ht="12.75">
      <c r="A8" s="138">
        <v>55711000</v>
      </c>
      <c r="B8" s="65" t="s">
        <v>368</v>
      </c>
      <c r="C8" s="65">
        <v>752</v>
      </c>
      <c r="D8" s="65">
        <v>364</v>
      </c>
      <c r="E8" s="65">
        <v>388</v>
      </c>
      <c r="F8" s="65">
        <v>410</v>
      </c>
      <c r="G8" s="65">
        <v>342</v>
      </c>
      <c r="H8" s="325">
        <v>108.42452816586646</v>
      </c>
      <c r="I8" s="325">
        <v>103.01109350237718</v>
      </c>
      <c r="J8" s="325">
        <v>114.04720613738574</v>
      </c>
      <c r="K8" s="325">
        <v>127.27385608741541</v>
      </c>
      <c r="L8" s="325">
        <v>92.076568936273318</v>
      </c>
      <c r="M8" s="27"/>
    </row>
    <row r="9" spans="1:16" ht="12.75">
      <c r="A9" s="138">
        <v>55911000</v>
      </c>
      <c r="B9" s="65" t="s">
        <v>133</v>
      </c>
      <c r="C9" s="65">
        <v>438</v>
      </c>
      <c r="D9" s="65">
        <v>242</v>
      </c>
      <c r="E9" s="65">
        <v>196</v>
      </c>
      <c r="F9" s="65">
        <v>222</v>
      </c>
      <c r="G9" s="65">
        <v>216</v>
      </c>
      <c r="H9" s="325">
        <v>66.836555628461994</v>
      </c>
      <c r="I9" s="325">
        <v>71.627301249038055</v>
      </c>
      <c r="J9" s="325">
        <v>61.738116987431887</v>
      </c>
      <c r="K9" s="325">
        <v>72.430668841761829</v>
      </c>
      <c r="L9" s="325">
        <v>61.921279706447265</v>
      </c>
      <c r="M9" s="27"/>
    </row>
    <row r="10" spans="1:16" ht="12.75">
      <c r="A10" s="138">
        <v>55314000</v>
      </c>
      <c r="B10" s="65" t="s">
        <v>54</v>
      </c>
      <c r="C10" s="65">
        <v>618</v>
      </c>
      <c r="D10" s="65">
        <v>334</v>
      </c>
      <c r="E10" s="65">
        <v>284</v>
      </c>
      <c r="F10" s="65">
        <v>291</v>
      </c>
      <c r="G10" s="65">
        <v>327</v>
      </c>
      <c r="H10" s="325">
        <v>89.26121181483353</v>
      </c>
      <c r="I10" s="325">
        <v>94.416961130742052</v>
      </c>
      <c r="J10" s="325">
        <v>83.874778499704661</v>
      </c>
      <c r="K10" s="325">
        <v>90.081723625557203</v>
      </c>
      <c r="L10" s="325">
        <v>88.54350004061628</v>
      </c>
      <c r="M10" s="27"/>
    </row>
    <row r="11" spans="1:16" ht="12.75">
      <c r="A11" s="138">
        <v>55554000</v>
      </c>
      <c r="B11" s="65" t="s">
        <v>264</v>
      </c>
      <c r="C11" s="65">
        <v>831</v>
      </c>
      <c r="D11" s="65">
        <v>458</v>
      </c>
      <c r="E11" s="65">
        <v>373</v>
      </c>
      <c r="F11" s="65">
        <v>432</v>
      </c>
      <c r="G11" s="65">
        <v>399</v>
      </c>
      <c r="H11" s="325">
        <v>102.69274971886161</v>
      </c>
      <c r="I11" s="325">
        <v>109.70848204661412</v>
      </c>
      <c r="J11" s="325">
        <v>95.216214836371066</v>
      </c>
      <c r="K11" s="325">
        <v>116.44204851752022</v>
      </c>
      <c r="L11" s="325">
        <v>91.052235229684399</v>
      </c>
      <c r="M11" s="27"/>
    </row>
    <row r="12" spans="1:16" ht="12.75">
      <c r="A12" s="138">
        <v>55512000</v>
      </c>
      <c r="B12" s="65" t="s">
        <v>95</v>
      </c>
      <c r="C12" s="65">
        <v>164</v>
      </c>
      <c r="D12" s="65">
        <v>81</v>
      </c>
      <c r="E12" s="65">
        <v>83</v>
      </c>
      <c r="F12" s="65">
        <v>84</v>
      </c>
      <c r="G12" s="65">
        <v>80</v>
      </c>
      <c r="H12" s="325">
        <v>74.34944237918215</v>
      </c>
      <c r="I12" s="325">
        <v>70.816576324532264</v>
      </c>
      <c r="J12" s="325">
        <v>78.154425612052734</v>
      </c>
      <c r="K12" s="325">
        <v>82.223962411902903</v>
      </c>
      <c r="L12" s="325">
        <v>67.556156054720489</v>
      </c>
      <c r="M12" s="27"/>
    </row>
    <row r="13" spans="1:16" ht="12.75">
      <c r="A13" s="138">
        <v>55558000</v>
      </c>
      <c r="B13" s="65" t="s">
        <v>265</v>
      </c>
      <c r="C13" s="265">
        <v>391</v>
      </c>
      <c r="D13" s="265">
        <v>205</v>
      </c>
      <c r="E13" s="265">
        <v>186</v>
      </c>
      <c r="F13" s="265">
        <v>218</v>
      </c>
      <c r="G13" s="265">
        <v>173</v>
      </c>
      <c r="H13" s="325">
        <v>85.499989066497562</v>
      </c>
      <c r="I13" s="325">
        <v>86.596544586659917</v>
      </c>
      <c r="J13" s="325">
        <v>84.323148064194399</v>
      </c>
      <c r="K13" s="325">
        <v>103.91343724677058</v>
      </c>
      <c r="L13" s="325">
        <v>69.893341952165486</v>
      </c>
      <c r="M13" s="27"/>
    </row>
    <row r="14" spans="1:16" ht="12.75">
      <c r="A14" s="138">
        <v>55913000</v>
      </c>
      <c r="B14" s="65" t="s">
        <v>134</v>
      </c>
      <c r="C14" s="265">
        <v>1079</v>
      </c>
      <c r="D14" s="65">
        <v>620</v>
      </c>
      <c r="E14" s="65">
        <v>459</v>
      </c>
      <c r="F14" s="65">
        <v>617</v>
      </c>
      <c r="G14" s="65">
        <v>462</v>
      </c>
      <c r="H14" s="325">
        <v>93.698982250165002</v>
      </c>
      <c r="I14" s="325">
        <v>104.90338736421779</v>
      </c>
      <c r="J14" s="325">
        <v>81.885324865308448</v>
      </c>
      <c r="K14" s="325">
        <v>112.14715451587691</v>
      </c>
      <c r="L14" s="325">
        <v>76.822028966228231</v>
      </c>
      <c r="M14" s="27"/>
    </row>
    <row r="15" spans="1:16" ht="12.75">
      <c r="A15" s="138">
        <v>55112000</v>
      </c>
      <c r="B15" s="65" t="s">
        <v>16</v>
      </c>
      <c r="C15" s="65">
        <v>482</v>
      </c>
      <c r="D15" s="65">
        <v>280</v>
      </c>
      <c r="E15" s="65">
        <v>202</v>
      </c>
      <c r="F15" s="65">
        <v>221</v>
      </c>
      <c r="G15" s="65">
        <v>261</v>
      </c>
      <c r="H15" s="325">
        <v>47.364490389528719</v>
      </c>
      <c r="I15" s="325">
        <v>53.093653412215339</v>
      </c>
      <c r="J15" s="325">
        <v>41.201786770554996</v>
      </c>
      <c r="K15" s="325">
        <v>45.364041299751626</v>
      </c>
      <c r="L15" s="325">
        <v>49.201651365769976</v>
      </c>
      <c r="M15" s="27"/>
    </row>
    <row r="16" spans="1:16" ht="12.75">
      <c r="A16" s="138">
        <v>55358000</v>
      </c>
      <c r="B16" s="65" t="s">
        <v>258</v>
      </c>
      <c r="C16" s="265">
        <v>692</v>
      </c>
      <c r="D16" s="265">
        <v>395</v>
      </c>
      <c r="E16" s="65">
        <v>297</v>
      </c>
      <c r="F16" s="65">
        <v>317</v>
      </c>
      <c r="G16" s="265">
        <v>375</v>
      </c>
      <c r="H16" s="325">
        <v>130.55618443891026</v>
      </c>
      <c r="I16" s="325">
        <v>142.87781234174926</v>
      </c>
      <c r="J16" s="325">
        <v>117.12280148276677</v>
      </c>
      <c r="K16" s="325">
        <v>128.58475641909706</v>
      </c>
      <c r="L16" s="325">
        <v>132.27046665020634</v>
      </c>
      <c r="M16" s="27"/>
    </row>
    <row r="17" spans="1:13" ht="12.75">
      <c r="A17" s="138">
        <v>55111000</v>
      </c>
      <c r="B17" s="65" t="s">
        <v>15</v>
      </c>
      <c r="C17" s="265">
        <v>1361</v>
      </c>
      <c r="D17" s="65">
        <v>725</v>
      </c>
      <c r="E17" s="65">
        <v>636</v>
      </c>
      <c r="F17" s="65">
        <v>643</v>
      </c>
      <c r="G17" s="65">
        <v>718</v>
      </c>
      <c r="H17" s="325">
        <v>116.97263476347635</v>
      </c>
      <c r="I17" s="325">
        <v>121.55251907117109</v>
      </c>
      <c r="J17" s="325">
        <v>112.15546581550778</v>
      </c>
      <c r="K17" s="325">
        <v>108.50855580681089</v>
      </c>
      <c r="L17" s="325">
        <v>125.75752268189301</v>
      </c>
      <c r="M17" s="27"/>
    </row>
    <row r="18" spans="1:13" ht="12.75">
      <c r="A18" s="138">
        <v>55954000</v>
      </c>
      <c r="B18" s="65" t="s">
        <v>331</v>
      </c>
      <c r="C18" s="265">
        <v>658</v>
      </c>
      <c r="D18" s="65">
        <v>363</v>
      </c>
      <c r="E18" s="65">
        <v>295</v>
      </c>
      <c r="F18" s="65">
        <v>315</v>
      </c>
      <c r="G18" s="65">
        <v>343</v>
      </c>
      <c r="H18" s="325">
        <v>110.53807515917147</v>
      </c>
      <c r="I18" s="325">
        <v>118.06029856571372</v>
      </c>
      <c r="J18" s="325">
        <v>102.50173731758166</v>
      </c>
      <c r="K18" s="325">
        <v>111.79330659757957</v>
      </c>
      <c r="L18" s="325">
        <v>109.40988835725679</v>
      </c>
      <c r="M18" s="27"/>
    </row>
    <row r="19" spans="1:13" ht="12.75">
      <c r="A19" s="138">
        <v>55113000</v>
      </c>
      <c r="B19" s="65" t="s">
        <v>17</v>
      </c>
      <c r="C19" s="265">
        <v>1051</v>
      </c>
      <c r="D19" s="65">
        <v>554</v>
      </c>
      <c r="E19" s="65">
        <v>497</v>
      </c>
      <c r="F19" s="65">
        <v>556</v>
      </c>
      <c r="G19" s="65">
        <v>495</v>
      </c>
      <c r="H19" s="325">
        <v>94.03996027236694</v>
      </c>
      <c r="I19" s="325">
        <v>96.321023715140143</v>
      </c>
      <c r="J19" s="325">
        <v>91.621347589639598</v>
      </c>
      <c r="K19" s="325">
        <v>101.89495290107392</v>
      </c>
      <c r="L19" s="325">
        <v>86.546026750590102</v>
      </c>
      <c r="M19" s="27"/>
    </row>
    <row r="20" spans="1:13" ht="12.75">
      <c r="A20" s="138">
        <v>55366000</v>
      </c>
      <c r="B20" s="65" t="s">
        <v>259</v>
      </c>
      <c r="C20" s="65">
        <v>255</v>
      </c>
      <c r="D20" s="65">
        <v>138</v>
      </c>
      <c r="E20" s="65">
        <v>117</v>
      </c>
      <c r="F20" s="65">
        <v>156</v>
      </c>
      <c r="G20" s="65">
        <v>99</v>
      </c>
      <c r="H20" s="325">
        <v>66.225165562913901</v>
      </c>
      <c r="I20" s="325">
        <v>70.125514507851008</v>
      </c>
      <c r="J20" s="325">
        <v>62.148093062785513</v>
      </c>
      <c r="K20" s="325">
        <v>88.070908372381865</v>
      </c>
      <c r="L20" s="325">
        <v>47.614467102731822</v>
      </c>
      <c r="M20" s="27"/>
    </row>
    <row r="21" spans="1:13" ht="12.75">
      <c r="A21" s="138">
        <v>55513000</v>
      </c>
      <c r="B21" s="65" t="s">
        <v>96</v>
      </c>
      <c r="C21" s="65">
        <v>669</v>
      </c>
      <c r="D21" s="65">
        <v>435</v>
      </c>
      <c r="E21" s="65">
        <v>234</v>
      </c>
      <c r="F21" s="65">
        <v>313</v>
      </c>
      <c r="G21" s="65">
        <v>356</v>
      </c>
      <c r="H21" s="325">
        <v>121.91788311191297</v>
      </c>
      <c r="I21" s="325">
        <v>152.369610143963</v>
      </c>
      <c r="J21" s="325">
        <v>88.8922656131287</v>
      </c>
      <c r="K21" s="325">
        <v>119.71696309045706</v>
      </c>
      <c r="L21" s="325">
        <v>123.9209133945976</v>
      </c>
      <c r="M21" s="27"/>
    </row>
    <row r="22" spans="1:13" ht="12.75">
      <c r="A22" s="138">
        <v>55754000</v>
      </c>
      <c r="B22" s="65" t="s">
        <v>268</v>
      </c>
      <c r="C22" s="65">
        <v>794</v>
      </c>
      <c r="D22" s="65">
        <v>419</v>
      </c>
      <c r="E22" s="65">
        <v>375</v>
      </c>
      <c r="F22" s="65">
        <v>487</v>
      </c>
      <c r="G22" s="65">
        <v>307</v>
      </c>
      <c r="H22" s="325">
        <v>101.66973980741652</v>
      </c>
      <c r="I22" s="325">
        <v>103.60003956087429</v>
      </c>
      <c r="J22" s="325">
        <v>99.596302985233194</v>
      </c>
      <c r="K22" s="325">
        <v>136.16664336641969</v>
      </c>
      <c r="L22" s="325">
        <v>72.523682407691766</v>
      </c>
      <c r="M22" s="27"/>
    </row>
    <row r="23" spans="1:13" ht="12.75">
      <c r="A23" s="138">
        <v>55914000</v>
      </c>
      <c r="B23" s="65" t="s">
        <v>135</v>
      </c>
      <c r="C23" s="65">
        <v>234</v>
      </c>
      <c r="D23" s="65">
        <v>101</v>
      </c>
      <c r="E23" s="65">
        <v>133</v>
      </c>
      <c r="F23" s="65">
        <v>89</v>
      </c>
      <c r="G23" s="65">
        <v>145</v>
      </c>
      <c r="H23" s="325">
        <v>59.956953981756683</v>
      </c>
      <c r="I23" s="325">
        <v>50.126557149238174</v>
      </c>
      <c r="J23" s="325">
        <v>70.448646644419725</v>
      </c>
      <c r="K23" s="325">
        <v>48.409029099809622</v>
      </c>
      <c r="L23" s="325">
        <v>70.241728430945116</v>
      </c>
      <c r="M23" s="27"/>
    </row>
    <row r="24" spans="1:13" ht="12.75">
      <c r="A24" s="138">
        <v>55915000</v>
      </c>
      <c r="B24" s="65" t="s">
        <v>136</v>
      </c>
      <c r="C24" s="65">
        <v>596</v>
      </c>
      <c r="D24" s="65">
        <v>328</v>
      </c>
      <c r="E24" s="65">
        <v>268</v>
      </c>
      <c r="F24" s="65">
        <v>308</v>
      </c>
      <c r="G24" s="65">
        <v>288</v>
      </c>
      <c r="H24" s="325">
        <v>157.73872538640697</v>
      </c>
      <c r="I24" s="325">
        <v>168.99376577876245</v>
      </c>
      <c r="J24" s="325">
        <v>145.85034013605443</v>
      </c>
      <c r="K24" s="325">
        <v>179.8960341101571</v>
      </c>
      <c r="L24" s="325">
        <v>139.37956734259305</v>
      </c>
      <c r="M24" s="27"/>
    </row>
    <row r="25" spans="1:13" ht="12.75">
      <c r="A25" s="138">
        <v>55370000</v>
      </c>
      <c r="B25" s="65" t="s">
        <v>260</v>
      </c>
      <c r="C25" s="65">
        <v>332</v>
      </c>
      <c r="D25" s="65">
        <v>181</v>
      </c>
      <c r="E25" s="65">
        <v>151</v>
      </c>
      <c r="F25" s="65">
        <v>167</v>
      </c>
      <c r="G25" s="65">
        <v>165</v>
      </c>
      <c r="H25" s="325">
        <v>64.719872119770756</v>
      </c>
      <c r="I25" s="325">
        <v>67.863972104533005</v>
      </c>
      <c r="J25" s="325">
        <v>61.314817070694772</v>
      </c>
      <c r="K25" s="325">
        <v>70.943075615972816</v>
      </c>
      <c r="L25" s="325">
        <v>59.442322933928956</v>
      </c>
      <c r="M25" s="27"/>
    </row>
    <row r="26" spans="1:13" ht="12.75">
      <c r="A26" s="138">
        <v>55758000</v>
      </c>
      <c r="B26" s="65" t="s">
        <v>270</v>
      </c>
      <c r="C26" s="65">
        <v>234</v>
      </c>
      <c r="D26" s="65">
        <v>88</v>
      </c>
      <c r="E26" s="65">
        <v>146</v>
      </c>
      <c r="F26" s="65">
        <v>96</v>
      </c>
      <c r="G26" s="65">
        <v>138</v>
      </c>
      <c r="H26" s="325">
        <v>46.067526331331827</v>
      </c>
      <c r="I26" s="325">
        <v>33.458803847762439</v>
      </c>
      <c r="J26" s="325">
        <v>59.606434228790725</v>
      </c>
      <c r="K26" s="325">
        <v>41.260153865990453</v>
      </c>
      <c r="L26" s="325">
        <v>50.130775937227554</v>
      </c>
      <c r="M26" s="27"/>
    </row>
    <row r="27" spans="1:13" ht="12.75">
      <c r="A27" s="138">
        <v>55916000</v>
      </c>
      <c r="B27" s="65" t="s">
        <v>137</v>
      </c>
      <c r="C27" s="65">
        <v>351</v>
      </c>
      <c r="D27" s="65">
        <v>233</v>
      </c>
      <c r="E27" s="65">
        <v>118</v>
      </c>
      <c r="F27" s="65">
        <v>224</v>
      </c>
      <c r="G27" s="65">
        <v>127</v>
      </c>
      <c r="H27" s="325">
        <v>114.34342118122292</v>
      </c>
      <c r="I27" s="325">
        <v>147.61784085149517</v>
      </c>
      <c r="J27" s="325">
        <v>79.125595118353118</v>
      </c>
      <c r="K27" s="325">
        <v>157.60219517343279</v>
      </c>
      <c r="L27" s="325">
        <v>77.044406697403545</v>
      </c>
      <c r="M27" s="27"/>
    </row>
    <row r="28" spans="1:13" ht="12.75">
      <c r="A28" s="138">
        <v>55958000</v>
      </c>
      <c r="B28" s="65" t="s">
        <v>275</v>
      </c>
      <c r="C28" s="65">
        <v>639</v>
      </c>
      <c r="D28" s="65">
        <v>382</v>
      </c>
      <c r="E28" s="65">
        <v>257</v>
      </c>
      <c r="F28" s="65">
        <v>344</v>
      </c>
      <c r="G28" s="65">
        <v>295</v>
      </c>
      <c r="H28" s="325">
        <v>125.57481429076759</v>
      </c>
      <c r="I28" s="325">
        <v>144.66409149435734</v>
      </c>
      <c r="J28" s="325">
        <v>104.98366013071896</v>
      </c>
      <c r="K28" s="325">
        <v>153.30451446142877</v>
      </c>
      <c r="L28" s="325">
        <v>103.70162055752805</v>
      </c>
      <c r="M28" s="27"/>
    </row>
    <row r="29" spans="1:13" ht="12.75">
      <c r="A29" s="138">
        <v>55762000</v>
      </c>
      <c r="B29" s="65" t="s">
        <v>271</v>
      </c>
      <c r="C29" s="265">
        <v>120</v>
      </c>
      <c r="D29" s="265">
        <v>51</v>
      </c>
      <c r="E29" s="65">
        <v>69</v>
      </c>
      <c r="F29" s="65">
        <v>39</v>
      </c>
      <c r="G29" s="65">
        <v>81</v>
      </c>
      <c r="H29" s="325">
        <v>42.797532008987481</v>
      </c>
      <c r="I29" s="325">
        <v>35.078065891739456</v>
      </c>
      <c r="J29" s="325">
        <v>51.111111111111114</v>
      </c>
      <c r="K29" s="325">
        <v>31.805578209101292</v>
      </c>
      <c r="L29" s="325">
        <v>51.340559041642898</v>
      </c>
      <c r="M29" s="27"/>
    </row>
    <row r="30" spans="1:13" ht="12.75">
      <c r="A30" s="138">
        <v>55154000</v>
      </c>
      <c r="B30" s="65" t="s">
        <v>252</v>
      </c>
      <c r="C30" s="265">
        <v>758</v>
      </c>
      <c r="D30" s="65">
        <v>414</v>
      </c>
      <c r="E30" s="65">
        <v>344</v>
      </c>
      <c r="F30" s="65">
        <v>366</v>
      </c>
      <c r="G30" s="65">
        <v>392</v>
      </c>
      <c r="H30" s="325">
        <v>122.45359525694255</v>
      </c>
      <c r="I30" s="325">
        <v>129.14496053903983</v>
      </c>
      <c r="J30" s="325">
        <v>115.26605012732878</v>
      </c>
      <c r="K30" s="325">
        <v>129.55752212389382</v>
      </c>
      <c r="L30" s="325">
        <v>116.48985171317346</v>
      </c>
      <c r="M30" s="27"/>
    </row>
    <row r="31" spans="1:13" ht="12.75">
      <c r="A31" s="138">
        <v>55315000</v>
      </c>
      <c r="B31" s="65" t="s">
        <v>55</v>
      </c>
      <c r="C31" s="265">
        <v>1847</v>
      </c>
      <c r="D31" s="65">
        <v>914</v>
      </c>
      <c r="E31" s="65">
        <v>933</v>
      </c>
      <c r="F31" s="65">
        <v>963</v>
      </c>
      <c r="G31" s="65">
        <v>884</v>
      </c>
      <c r="H31" s="325">
        <v>89.040798715729892</v>
      </c>
      <c r="I31" s="325">
        <v>86.142710385191748</v>
      </c>
      <c r="J31" s="325">
        <v>92.075397217013716</v>
      </c>
      <c r="K31" s="325">
        <v>93.852331202245438</v>
      </c>
      <c r="L31" s="325">
        <v>84.331027903648945</v>
      </c>
      <c r="M31" s="27"/>
    </row>
    <row r="32" spans="1:13" ht="12.75">
      <c r="A32" s="138">
        <v>55114000</v>
      </c>
      <c r="B32" s="65" t="s">
        <v>18</v>
      </c>
      <c r="C32" s="65">
        <v>877</v>
      </c>
      <c r="D32" s="65">
        <v>476</v>
      </c>
      <c r="E32" s="65">
        <v>401</v>
      </c>
      <c r="F32" s="65">
        <v>395</v>
      </c>
      <c r="G32" s="65">
        <v>482</v>
      </c>
      <c r="H32" s="325">
        <v>195.95575913305774</v>
      </c>
      <c r="I32" s="325">
        <v>204.52885317750184</v>
      </c>
      <c r="J32" s="325">
        <v>186.6679080160134</v>
      </c>
      <c r="K32" s="325">
        <v>188.50816073303426</v>
      </c>
      <c r="L32" s="325">
        <v>202.51249947481196</v>
      </c>
      <c r="M32" s="27"/>
    </row>
    <row r="33" spans="1:13" ht="12.75">
      <c r="A33" s="138">
        <v>55316000</v>
      </c>
      <c r="B33" s="65" t="s">
        <v>56</v>
      </c>
      <c r="C33" s="65">
        <v>473</v>
      </c>
      <c r="D33" s="65">
        <v>252</v>
      </c>
      <c r="E33" s="65">
        <v>221</v>
      </c>
      <c r="F33" s="65">
        <v>247</v>
      </c>
      <c r="G33" s="65">
        <v>226</v>
      </c>
      <c r="H33" s="325">
        <v>142.52139327467759</v>
      </c>
      <c r="I33" s="325">
        <v>146.12083961498317</v>
      </c>
      <c r="J33" s="325">
        <v>138.62752477731777</v>
      </c>
      <c r="K33" s="325">
        <v>156.5272496831432</v>
      </c>
      <c r="L33" s="325">
        <v>129.82536764705884</v>
      </c>
      <c r="M33" s="27"/>
    </row>
    <row r="34" spans="1:13" ht="12.75">
      <c r="A34" s="138">
        <v>55766000</v>
      </c>
      <c r="B34" s="65" t="s">
        <v>272</v>
      </c>
      <c r="C34" s="265">
        <v>530</v>
      </c>
      <c r="D34" s="65">
        <v>278</v>
      </c>
      <c r="E34" s="65">
        <v>252</v>
      </c>
      <c r="F34" s="65">
        <v>255</v>
      </c>
      <c r="G34" s="65">
        <v>275</v>
      </c>
      <c r="H34" s="325">
        <v>71.871228455582227</v>
      </c>
      <c r="I34" s="325">
        <v>73.021459903863828</v>
      </c>
      <c r="J34" s="325">
        <v>70.64364207221351</v>
      </c>
      <c r="K34" s="325">
        <v>74.940488435654032</v>
      </c>
      <c r="L34" s="325">
        <v>69.241615469835835</v>
      </c>
      <c r="M34" s="27"/>
    </row>
    <row r="35" spans="1:13" ht="12.75">
      <c r="A35" s="138">
        <v>55962000</v>
      </c>
      <c r="B35" s="65" t="s">
        <v>276</v>
      </c>
      <c r="C35" s="265">
        <v>1569</v>
      </c>
      <c r="D35" s="65">
        <v>870</v>
      </c>
      <c r="E35" s="65">
        <v>699</v>
      </c>
      <c r="F35" s="65">
        <v>823</v>
      </c>
      <c r="G35" s="65">
        <v>746</v>
      </c>
      <c r="H35" s="325">
        <v>191.83039698744361</v>
      </c>
      <c r="I35" s="325">
        <v>205.2128788772261</v>
      </c>
      <c r="J35" s="325">
        <v>177.42918062747486</v>
      </c>
      <c r="K35" s="325">
        <v>220.40707016604179</v>
      </c>
      <c r="L35" s="325">
        <v>167.82524577624798</v>
      </c>
      <c r="M35" s="27"/>
    </row>
    <row r="36" spans="1:13" ht="12.75">
      <c r="A36" s="138">
        <v>55158000</v>
      </c>
      <c r="B36" s="65" t="s">
        <v>328</v>
      </c>
      <c r="C36" s="265">
        <v>1178</v>
      </c>
      <c r="D36" s="65">
        <v>670</v>
      </c>
      <c r="E36" s="65">
        <v>508</v>
      </c>
      <c r="F36" s="65">
        <v>669</v>
      </c>
      <c r="G36" s="65">
        <v>509</v>
      </c>
      <c r="H36" s="325">
        <v>123.72649931729862</v>
      </c>
      <c r="I36" s="325">
        <v>136.74864782120625</v>
      </c>
      <c r="J36" s="325">
        <v>109.92102131342638</v>
      </c>
      <c r="K36" s="325">
        <v>148.75922796406653</v>
      </c>
      <c r="L36" s="325">
        <v>101.31772761654526</v>
      </c>
      <c r="M36" s="27"/>
    </row>
    <row r="37" spans="1:13" ht="12.75">
      <c r="A37" s="138">
        <v>55770000</v>
      </c>
      <c r="B37" s="65" t="s">
        <v>273</v>
      </c>
      <c r="C37" s="65">
        <v>388</v>
      </c>
      <c r="D37" s="65">
        <v>211</v>
      </c>
      <c r="E37" s="65">
        <v>177</v>
      </c>
      <c r="F37" s="65">
        <v>188</v>
      </c>
      <c r="G37" s="65">
        <v>200</v>
      </c>
      <c r="H37" s="325">
        <v>60.038684719535787</v>
      </c>
      <c r="I37" s="325">
        <v>62.971916315993674</v>
      </c>
      <c r="J37" s="325">
        <v>56.880262227649588</v>
      </c>
      <c r="K37" s="325">
        <v>63.608066044119639</v>
      </c>
      <c r="L37" s="325">
        <v>57.030425732128087</v>
      </c>
      <c r="M37" s="27"/>
    </row>
    <row r="38" spans="1:13" ht="12.75">
      <c r="A38" s="138">
        <v>55116000</v>
      </c>
      <c r="B38" s="65" t="s">
        <v>19</v>
      </c>
      <c r="C38" s="65">
        <v>494</v>
      </c>
      <c r="D38" s="65">
        <v>262</v>
      </c>
      <c r="E38" s="65">
        <v>232</v>
      </c>
      <c r="F38" s="65">
        <v>311</v>
      </c>
      <c r="G38" s="65">
        <v>183</v>
      </c>
      <c r="H38" s="325">
        <v>95.615987612503631</v>
      </c>
      <c r="I38" s="325">
        <v>98.363117585223009</v>
      </c>
      <c r="J38" s="325">
        <v>92.692476726996688</v>
      </c>
      <c r="K38" s="325">
        <v>127.63163294619773</v>
      </c>
      <c r="L38" s="325">
        <v>67.037878232837571</v>
      </c>
      <c r="M38" s="27"/>
    </row>
    <row r="39" spans="1:13" ht="12.75">
      <c r="A39" s="138">
        <v>55117000</v>
      </c>
      <c r="B39" s="65" t="s">
        <v>20</v>
      </c>
      <c r="C39" s="65">
        <v>221</v>
      </c>
      <c r="D39" s="65">
        <v>121</v>
      </c>
      <c r="E39" s="65">
        <v>100</v>
      </c>
      <c r="F39" s="65">
        <v>116</v>
      </c>
      <c r="G39" s="65">
        <v>105</v>
      </c>
      <c r="H39" s="325">
        <v>68.03768240871868</v>
      </c>
      <c r="I39" s="325">
        <v>72.023809523809518</v>
      </c>
      <c r="J39" s="325">
        <v>63.767376610126263</v>
      </c>
      <c r="K39" s="325">
        <v>73.144586670029639</v>
      </c>
      <c r="L39" s="325">
        <v>63.165493593214215</v>
      </c>
      <c r="M39" s="27"/>
    </row>
    <row r="40" spans="1:13" ht="12.75">
      <c r="A40" s="138">
        <v>55515000</v>
      </c>
      <c r="B40" s="65" t="s">
        <v>97</v>
      </c>
      <c r="C40" s="65">
        <v>483</v>
      </c>
      <c r="D40" s="65">
        <v>270</v>
      </c>
      <c r="E40" s="65">
        <v>213</v>
      </c>
      <c r="F40" s="65">
        <v>288</v>
      </c>
      <c r="G40" s="65">
        <v>195</v>
      </c>
      <c r="H40" s="325">
        <v>80.396824075769416</v>
      </c>
      <c r="I40" s="325">
        <v>89.454328595567034</v>
      </c>
      <c r="J40" s="325">
        <v>71.251756205258587</v>
      </c>
      <c r="K40" s="325">
        <v>105.08264312037072</v>
      </c>
      <c r="L40" s="325">
        <v>59.687786960514231</v>
      </c>
      <c r="M40" s="27"/>
    </row>
    <row r="41" spans="1:13" ht="12.75">
      <c r="A41" s="138">
        <v>55162000</v>
      </c>
      <c r="B41" s="65" t="s">
        <v>253</v>
      </c>
      <c r="C41" s="65">
        <v>890</v>
      </c>
      <c r="D41" s="65">
        <v>466</v>
      </c>
      <c r="E41" s="65">
        <v>424</v>
      </c>
      <c r="F41" s="65">
        <v>394</v>
      </c>
      <c r="G41" s="65">
        <v>496</v>
      </c>
      <c r="H41" s="325">
        <v>97.431743042935651</v>
      </c>
      <c r="I41" s="325">
        <v>98.595125253893031</v>
      </c>
      <c r="J41" s="325">
        <v>96.184383648654787</v>
      </c>
      <c r="K41" s="325">
        <v>90.273799977087876</v>
      </c>
      <c r="L41" s="325">
        <v>103.98104861533301</v>
      </c>
      <c r="M41" s="27"/>
    </row>
    <row r="42" spans="1:13" ht="12.75">
      <c r="A42" s="138">
        <v>55374000</v>
      </c>
      <c r="B42" s="65" t="s">
        <v>261</v>
      </c>
      <c r="C42" s="65">
        <v>826</v>
      </c>
      <c r="D42" s="65">
        <v>398</v>
      </c>
      <c r="E42" s="65">
        <v>428</v>
      </c>
      <c r="F42" s="65">
        <v>401</v>
      </c>
      <c r="G42" s="65">
        <v>425</v>
      </c>
      <c r="H42" s="325">
        <v>145.60710760118459</v>
      </c>
      <c r="I42" s="325">
        <v>136.74626352860332</v>
      </c>
      <c r="J42" s="325">
        <v>154.94334431452052</v>
      </c>
      <c r="K42" s="325">
        <v>152.7386303039537</v>
      </c>
      <c r="L42" s="325">
        <v>139.46314891382818</v>
      </c>
      <c r="M42" s="27"/>
    </row>
    <row r="43" spans="1:13" ht="12.75">
      <c r="A43" s="138">
        <v>55119000</v>
      </c>
      <c r="B43" s="65" t="s">
        <v>21</v>
      </c>
      <c r="C43" s="265">
        <v>796</v>
      </c>
      <c r="D43" s="65">
        <v>390</v>
      </c>
      <c r="E43" s="65">
        <v>406</v>
      </c>
      <c r="F43" s="65">
        <v>439</v>
      </c>
      <c r="G43" s="65">
        <v>357</v>
      </c>
      <c r="H43" s="325">
        <v>198.31581045393392</v>
      </c>
      <c r="I43" s="325">
        <v>189.38474238819018</v>
      </c>
      <c r="J43" s="325">
        <v>207.72576106421081</v>
      </c>
      <c r="K43" s="325">
        <v>227.17863796315464</v>
      </c>
      <c r="L43" s="325">
        <v>171.5191697895647</v>
      </c>
      <c r="M43" s="27"/>
    </row>
    <row r="44" spans="1:13" ht="12.75">
      <c r="A44" s="138">
        <v>55966000</v>
      </c>
      <c r="B44" s="65" t="s">
        <v>277</v>
      </c>
      <c r="C44" s="65">
        <v>295</v>
      </c>
      <c r="D44" s="65">
        <v>159</v>
      </c>
      <c r="E44" s="65">
        <v>136</v>
      </c>
      <c r="F44" s="65">
        <v>168</v>
      </c>
      <c r="G44" s="65">
        <v>127</v>
      </c>
      <c r="H44" s="325">
        <v>107.90445883170563</v>
      </c>
      <c r="I44" s="325">
        <v>110.82456262633303</v>
      </c>
      <c r="J44" s="325">
        <v>104.67980295566502</v>
      </c>
      <c r="K44" s="325">
        <v>135.79049466537342</v>
      </c>
      <c r="L44" s="325">
        <v>84.853344023518403</v>
      </c>
      <c r="M44" s="27"/>
    </row>
    <row r="45" spans="1:13" ht="12.75">
      <c r="A45" s="138">
        <v>55774000</v>
      </c>
      <c r="B45" s="65" t="s">
        <v>274</v>
      </c>
      <c r="C45" s="65">
        <v>734</v>
      </c>
      <c r="D45" s="65">
        <v>367</v>
      </c>
      <c r="E45" s="65">
        <v>367</v>
      </c>
      <c r="F45" s="65">
        <v>400</v>
      </c>
      <c r="G45" s="65">
        <v>334</v>
      </c>
      <c r="H45" s="325">
        <v>111.86636998201602</v>
      </c>
      <c r="I45" s="325">
        <v>108.25958702064896</v>
      </c>
      <c r="J45" s="325">
        <v>115.72176325912845</v>
      </c>
      <c r="K45" s="325">
        <v>132.56885294799986</v>
      </c>
      <c r="L45" s="325">
        <v>94.241133150870468</v>
      </c>
      <c r="M45" s="27"/>
    </row>
    <row r="46" spans="1:13" ht="12.75">
      <c r="A46" s="138">
        <v>55562000</v>
      </c>
      <c r="B46" s="65" t="s">
        <v>330</v>
      </c>
      <c r="C46" s="265">
        <v>1813</v>
      </c>
      <c r="D46" s="265">
        <v>1061</v>
      </c>
      <c r="E46" s="65">
        <v>752</v>
      </c>
      <c r="F46" s="265">
        <v>937</v>
      </c>
      <c r="G46" s="65">
        <v>876</v>
      </c>
      <c r="H46" s="325">
        <v>153.14440174008533</v>
      </c>
      <c r="I46" s="325">
        <v>173.1368613436465</v>
      </c>
      <c r="J46" s="325">
        <v>131.68954889324741</v>
      </c>
      <c r="K46" s="325">
        <v>169.77405736442537</v>
      </c>
      <c r="L46" s="325">
        <v>138.62075513498118</v>
      </c>
      <c r="M46" s="27"/>
    </row>
    <row r="47" spans="1:13" ht="12.75">
      <c r="A47" s="138">
        <v>55120000</v>
      </c>
      <c r="B47" s="65" t="s">
        <v>22</v>
      </c>
      <c r="C47" s="65">
        <v>99</v>
      </c>
      <c r="D47" s="65">
        <v>50</v>
      </c>
      <c r="E47" s="65">
        <v>49</v>
      </c>
      <c r="F47" s="65">
        <v>57</v>
      </c>
      <c r="G47" s="65">
        <v>42</v>
      </c>
      <c r="H47" s="325">
        <v>44.522396114409069</v>
      </c>
      <c r="I47" s="325">
        <v>44.041222584338939</v>
      </c>
      <c r="J47" s="325">
        <v>45.024349903519251</v>
      </c>
      <c r="K47" s="325">
        <v>54.415274463007158</v>
      </c>
      <c r="L47" s="325">
        <v>35.711249043448689</v>
      </c>
      <c r="M47" s="27"/>
    </row>
    <row r="48" spans="1:13" ht="12.75">
      <c r="A48" s="138">
        <v>55362000</v>
      </c>
      <c r="B48" s="65" t="s">
        <v>329</v>
      </c>
      <c r="C48" s="265">
        <v>1735</v>
      </c>
      <c r="D48" s="65">
        <v>895</v>
      </c>
      <c r="E48" s="65">
        <v>840</v>
      </c>
      <c r="F48" s="65">
        <v>876</v>
      </c>
      <c r="G48" s="65">
        <v>859</v>
      </c>
      <c r="H48" s="325">
        <v>180.42094754793891</v>
      </c>
      <c r="I48" s="325">
        <v>180.13484955217874</v>
      </c>
      <c r="J48" s="325">
        <v>180.72677983605499</v>
      </c>
      <c r="K48" s="325">
        <v>190.88710204615285</v>
      </c>
      <c r="L48" s="325">
        <v>170.86706582061942</v>
      </c>
      <c r="M48" s="27"/>
    </row>
    <row r="49" spans="1:13" ht="12.75">
      <c r="A49" s="138">
        <v>55378000</v>
      </c>
      <c r="B49" s="65" t="s">
        <v>262</v>
      </c>
      <c r="C49" s="65">
        <v>442</v>
      </c>
      <c r="D49" s="65">
        <v>235</v>
      </c>
      <c r="E49" s="65">
        <v>207</v>
      </c>
      <c r="F49" s="65">
        <v>229</v>
      </c>
      <c r="G49" s="65">
        <v>213</v>
      </c>
      <c r="H49" s="325">
        <v>78.646287432607963</v>
      </c>
      <c r="I49" s="325">
        <v>80.438131097039204</v>
      </c>
      <c r="J49" s="325">
        <v>76.706440376491514</v>
      </c>
      <c r="K49" s="325">
        <v>88.74937022826802</v>
      </c>
      <c r="L49" s="325">
        <v>70.070399368379498</v>
      </c>
      <c r="M49" s="27"/>
    </row>
    <row r="50" spans="1:13" ht="12.75">
      <c r="A50" s="138">
        <v>55382000</v>
      </c>
      <c r="B50" s="65" t="s">
        <v>263</v>
      </c>
      <c r="C50" s="265">
        <v>1107</v>
      </c>
      <c r="D50" s="65">
        <v>624</v>
      </c>
      <c r="E50" s="65">
        <v>483</v>
      </c>
      <c r="F50" s="65">
        <v>604</v>
      </c>
      <c r="G50" s="65">
        <v>503</v>
      </c>
      <c r="H50" s="325">
        <v>88.667109868721411</v>
      </c>
      <c r="I50" s="325">
        <v>95.908518028956991</v>
      </c>
      <c r="J50" s="325">
        <v>80.786793115560243</v>
      </c>
      <c r="K50" s="325">
        <v>104.63041557676651</v>
      </c>
      <c r="L50" s="325">
        <v>74.938172283305022</v>
      </c>
      <c r="M50" s="27"/>
    </row>
    <row r="51" spans="1:13" ht="12.75">
      <c r="A51" s="138">
        <v>55970000</v>
      </c>
      <c r="B51" s="65" t="s">
        <v>278</v>
      </c>
      <c r="C51" s="265">
        <v>207</v>
      </c>
      <c r="D51" s="65">
        <v>97</v>
      </c>
      <c r="E51" s="65">
        <v>110</v>
      </c>
      <c r="F51" s="65">
        <v>102</v>
      </c>
      <c r="G51" s="65">
        <v>105</v>
      </c>
      <c r="H51" s="325">
        <v>38.086476540938364</v>
      </c>
      <c r="I51" s="325">
        <v>34.5909706868269</v>
      </c>
      <c r="J51" s="325">
        <v>41.812376463433175</v>
      </c>
      <c r="K51" s="325">
        <v>40.070713022981735</v>
      </c>
      <c r="L51" s="325">
        <v>36.338466862779029</v>
      </c>
      <c r="M51" s="27"/>
    </row>
    <row r="52" spans="1:13" ht="12.75">
      <c r="A52" s="138">
        <v>55974000</v>
      </c>
      <c r="B52" s="65" t="s">
        <v>279</v>
      </c>
      <c r="C52" s="65">
        <v>565</v>
      </c>
      <c r="D52" s="65">
        <v>293</v>
      </c>
      <c r="E52" s="65">
        <v>272</v>
      </c>
      <c r="F52" s="65">
        <v>300</v>
      </c>
      <c r="G52" s="65">
        <v>265</v>
      </c>
      <c r="H52" s="325">
        <v>92.489523310633842</v>
      </c>
      <c r="I52" s="325">
        <v>92.103608701119072</v>
      </c>
      <c r="J52" s="325">
        <v>92.908867331602679</v>
      </c>
      <c r="K52" s="325">
        <v>108.26416456153014</v>
      </c>
      <c r="L52" s="325">
        <v>79.393612559170705</v>
      </c>
      <c r="M52" s="27"/>
    </row>
    <row r="53" spans="1:13" ht="12.75">
      <c r="A53" s="138">
        <v>55122000</v>
      </c>
      <c r="B53" s="65" t="s">
        <v>23</v>
      </c>
      <c r="C53" s="65">
        <v>344</v>
      </c>
      <c r="D53" s="65">
        <v>174</v>
      </c>
      <c r="E53" s="65">
        <v>170</v>
      </c>
      <c r="F53" s="65">
        <v>130</v>
      </c>
      <c r="G53" s="65">
        <v>214</v>
      </c>
      <c r="H53" s="325">
        <v>107.41943542343242</v>
      </c>
      <c r="I53" s="325">
        <v>105.5120975077315</v>
      </c>
      <c r="J53" s="325">
        <v>109.44440867829782</v>
      </c>
      <c r="K53" s="325">
        <v>87.09634195363796</v>
      </c>
      <c r="L53" s="325">
        <v>125.1608375248567</v>
      </c>
      <c r="M53" s="27"/>
    </row>
    <row r="54" spans="1:13" ht="12.75">
      <c r="A54" s="138">
        <v>55566000</v>
      </c>
      <c r="B54" s="65" t="s">
        <v>266</v>
      </c>
      <c r="C54" s="265">
        <v>1450</v>
      </c>
      <c r="D54" s="65">
        <v>765</v>
      </c>
      <c r="E54" s="65">
        <v>685</v>
      </c>
      <c r="F54" s="65">
        <v>763</v>
      </c>
      <c r="G54" s="65">
        <v>687</v>
      </c>
      <c r="H54" s="325">
        <v>150.07089556100641</v>
      </c>
      <c r="I54" s="325">
        <v>152.85020679733861</v>
      </c>
      <c r="J54" s="325">
        <v>147.08408485785452</v>
      </c>
      <c r="K54" s="325">
        <v>173.2043948061382</v>
      </c>
      <c r="L54" s="325">
        <v>130.68538492267305</v>
      </c>
      <c r="M54" s="27"/>
    </row>
    <row r="55" spans="1:13" ht="12.75">
      <c r="A55" s="138">
        <v>55978000</v>
      </c>
      <c r="B55" s="65" t="s">
        <v>280</v>
      </c>
      <c r="C55" s="265">
        <v>774</v>
      </c>
      <c r="D55" s="65">
        <v>439</v>
      </c>
      <c r="E55" s="65">
        <v>335</v>
      </c>
      <c r="F55" s="65">
        <v>389</v>
      </c>
      <c r="G55" s="65">
        <v>385</v>
      </c>
      <c r="H55" s="325">
        <v>101.04438642297649</v>
      </c>
      <c r="I55" s="325">
        <v>110.95384926452003</v>
      </c>
      <c r="J55" s="325">
        <v>90.457417508235679</v>
      </c>
      <c r="K55" s="325">
        <v>110.3201837724398</v>
      </c>
      <c r="L55" s="325">
        <v>93.132393139650219</v>
      </c>
      <c r="M55" s="27"/>
    </row>
    <row r="56" spans="1:13" ht="12.75">
      <c r="A56" s="138">
        <v>55166000</v>
      </c>
      <c r="B56" s="65" t="s">
        <v>254</v>
      </c>
      <c r="C56" s="65">
        <v>635</v>
      </c>
      <c r="D56" s="65">
        <v>333</v>
      </c>
      <c r="E56" s="65">
        <v>302</v>
      </c>
      <c r="F56" s="65">
        <v>327</v>
      </c>
      <c r="G56" s="65">
        <v>308</v>
      </c>
      <c r="H56" s="325">
        <v>110.92090553381777</v>
      </c>
      <c r="I56" s="325">
        <v>113.60534934497817</v>
      </c>
      <c r="J56" s="325">
        <v>108.10423825887743</v>
      </c>
      <c r="K56" s="325">
        <v>125.43634201542062</v>
      </c>
      <c r="L56" s="325">
        <v>98.784438243689664</v>
      </c>
      <c r="M56" s="27"/>
    </row>
    <row r="57" spans="1:13" ht="12.75">
      <c r="A57" s="138">
        <v>55570000</v>
      </c>
      <c r="B57" s="65" t="s">
        <v>267</v>
      </c>
      <c r="C57" s="65">
        <v>616</v>
      </c>
      <c r="D57" s="65">
        <v>358</v>
      </c>
      <c r="E57" s="65">
        <v>258</v>
      </c>
      <c r="F57" s="65">
        <v>360</v>
      </c>
      <c r="G57" s="65">
        <v>256</v>
      </c>
      <c r="H57" s="325">
        <v>104.89927285731315</v>
      </c>
      <c r="I57" s="325">
        <v>118.08556255566184</v>
      </c>
      <c r="J57" s="325">
        <v>90.825881855945923</v>
      </c>
      <c r="K57" s="325">
        <v>136.68463816538841</v>
      </c>
      <c r="L57" s="325">
        <v>79.048942411610312</v>
      </c>
      <c r="M57" s="27"/>
    </row>
    <row r="58" spans="1:13" ht="12.75">
      <c r="A58" s="138">
        <v>55170000</v>
      </c>
      <c r="B58" s="65" t="s">
        <v>256</v>
      </c>
      <c r="C58" s="265">
        <v>1182</v>
      </c>
      <c r="D58" s="65">
        <v>615</v>
      </c>
      <c r="E58" s="65">
        <v>567</v>
      </c>
      <c r="F58" s="65">
        <v>587</v>
      </c>
      <c r="G58" s="65">
        <v>595</v>
      </c>
      <c r="H58" s="325">
        <v>137.53461636917922</v>
      </c>
      <c r="I58" s="325">
        <v>138.44803133653002</v>
      </c>
      <c r="J58" s="325">
        <v>136.55740468678499</v>
      </c>
      <c r="K58" s="325">
        <v>146.72432324343239</v>
      </c>
      <c r="L58" s="325">
        <v>129.53085882224883</v>
      </c>
      <c r="M58" s="27"/>
    </row>
    <row r="59" spans="1:13" ht="12.75">
      <c r="A59" s="138">
        <v>55124000</v>
      </c>
      <c r="B59" s="65" t="s">
        <v>24</v>
      </c>
      <c r="C59" s="65">
        <v>557</v>
      </c>
      <c r="D59" s="65">
        <v>300</v>
      </c>
      <c r="E59" s="65">
        <v>257</v>
      </c>
      <c r="F59" s="65">
        <v>249</v>
      </c>
      <c r="G59" s="65">
        <v>308</v>
      </c>
      <c r="H59" s="325">
        <v>76.411276493586669</v>
      </c>
      <c r="I59" s="325">
        <v>80.246088003209834</v>
      </c>
      <c r="J59" s="325">
        <v>72.373979160799777</v>
      </c>
      <c r="K59" s="325">
        <v>72.088242957644539</v>
      </c>
      <c r="L59" s="325">
        <v>80.304531469990096</v>
      </c>
      <c r="M59" s="27"/>
    </row>
    <row r="60" spans="1:13" s="27" customFormat="1" ht="12.75">
      <c r="A60" s="31"/>
      <c r="B60" s="60" t="s">
        <v>179</v>
      </c>
      <c r="C60" s="60">
        <v>37950</v>
      </c>
      <c r="D60" s="60">
        <v>20431</v>
      </c>
      <c r="E60" s="60">
        <v>17519</v>
      </c>
      <c r="F60" s="60">
        <v>19622</v>
      </c>
      <c r="G60" s="60">
        <v>18328</v>
      </c>
      <c r="H60" s="254">
        <v>106.00493516520289</v>
      </c>
      <c r="I60" s="203">
        <v>110.56543632787027</v>
      </c>
      <c r="J60" s="203">
        <v>101.13979275550658</v>
      </c>
      <c r="K60" s="204">
        <v>117.14892636370259</v>
      </c>
      <c r="L60" s="205">
        <v>96.206943613324512</v>
      </c>
    </row>
    <row r="61" spans="1:13" s="27" customFormat="1" ht="12.75">
      <c r="A61" s="31"/>
      <c r="B61" s="60" t="s">
        <v>200</v>
      </c>
      <c r="C61" s="60">
        <v>17547</v>
      </c>
      <c r="D61" s="60">
        <v>9478</v>
      </c>
      <c r="E61" s="60">
        <v>8069</v>
      </c>
      <c r="F61" s="60">
        <v>9013</v>
      </c>
      <c r="G61" s="60">
        <v>8534</v>
      </c>
      <c r="H61" s="10">
        <v>91.744942054862932</v>
      </c>
      <c r="I61" s="203">
        <v>96.029828214207924</v>
      </c>
      <c r="J61" s="203">
        <v>87.175885911840965</v>
      </c>
      <c r="K61" s="206">
        <v>99.466963901426951</v>
      </c>
      <c r="L61" s="205">
        <v>84.792663358023958</v>
      </c>
    </row>
    <row r="62" spans="1:13" s="27" customFormat="1" ht="12.75">
      <c r="A62" s="31"/>
      <c r="B62" s="60" t="s">
        <v>201</v>
      </c>
      <c r="C62" s="60">
        <v>20403</v>
      </c>
      <c r="D62" s="60">
        <v>10953</v>
      </c>
      <c r="E62" s="60">
        <v>9450</v>
      </c>
      <c r="F62" s="60">
        <v>10609</v>
      </c>
      <c r="G62" s="60">
        <v>9794</v>
      </c>
      <c r="H62" s="11">
        <v>122.36144454033347</v>
      </c>
      <c r="I62" s="203">
        <v>127.2302759966546</v>
      </c>
      <c r="J62" s="203">
        <v>117.16468891845213</v>
      </c>
      <c r="K62" s="206">
        <v>137.98853325563974</v>
      </c>
      <c r="L62" s="205">
        <v>108.991158517925</v>
      </c>
    </row>
    <row r="63" spans="1:13" s="27" customFormat="1" ht="12.75">
      <c r="A63" s="230" t="s">
        <v>370</v>
      </c>
      <c r="B63" s="231"/>
      <c r="C63" s="174"/>
      <c r="D63" s="174"/>
      <c r="E63" s="174"/>
      <c r="F63" s="174"/>
      <c r="G63" s="60"/>
      <c r="H63" s="203"/>
      <c r="I63" s="203"/>
      <c r="J63" s="203"/>
      <c r="K63" s="203"/>
      <c r="L63" s="205"/>
    </row>
    <row r="64" spans="1:13" s="27" customFormat="1" ht="12.75">
      <c r="A64" s="230" t="s">
        <v>378</v>
      </c>
      <c r="B64" s="231"/>
      <c r="C64" s="174"/>
      <c r="D64" s="174"/>
      <c r="E64" s="174"/>
      <c r="F64" s="174"/>
      <c r="G64" s="60"/>
      <c r="H64" s="203"/>
      <c r="I64" s="203"/>
      <c r="J64" s="203"/>
      <c r="K64" s="203"/>
      <c r="L64" s="205"/>
    </row>
    <row r="65" spans="1:12" s="27" customFormat="1" ht="12.75">
      <c r="A65" s="144">
        <v>1</v>
      </c>
      <c r="B65" s="231" t="s">
        <v>373</v>
      </c>
      <c r="C65" s="174"/>
      <c r="D65" s="174"/>
      <c r="E65" s="174"/>
      <c r="F65" s="174"/>
      <c r="G65" s="60"/>
      <c r="H65" s="203"/>
      <c r="I65" s="203"/>
      <c r="J65" s="203"/>
      <c r="K65" s="203"/>
      <c r="L65" s="205"/>
    </row>
    <row r="66" spans="1:12" ht="12">
      <c r="A66" s="47" t="s">
        <v>366</v>
      </c>
    </row>
    <row r="67" spans="1:12">
      <c r="B67" s="13"/>
      <c r="C67" s="15"/>
      <c r="D67" s="15"/>
      <c r="E67" s="15"/>
      <c r="F67" s="3"/>
      <c r="G67" s="3"/>
      <c r="H67" s="3"/>
      <c r="I67" s="3"/>
      <c r="J67" s="3"/>
    </row>
    <row r="68" spans="1:12">
      <c r="B68" s="13"/>
      <c r="C68" s="15"/>
      <c r="D68" s="15"/>
      <c r="E68" s="15"/>
      <c r="F68" s="15"/>
      <c r="G68" s="15"/>
      <c r="H68" s="3"/>
      <c r="I68" s="3"/>
      <c r="J68" s="3"/>
    </row>
    <row r="69" spans="1:12" ht="12.75">
      <c r="B69" s="13"/>
      <c r="C69" s="15"/>
      <c r="D69" s="3"/>
      <c r="E69" s="3"/>
      <c r="F69" s="3"/>
      <c r="G69" s="16"/>
      <c r="H69" s="3"/>
      <c r="I69" s="3"/>
      <c r="J69" s="3"/>
    </row>
    <row r="70" spans="1:12">
      <c r="B70" s="13"/>
      <c r="C70" s="3"/>
      <c r="D70" s="3"/>
      <c r="E70" s="3"/>
      <c r="F70" s="3"/>
      <c r="G70" s="3"/>
      <c r="H70" s="3"/>
      <c r="I70" s="3"/>
      <c r="J70" s="3"/>
    </row>
    <row r="71" spans="1:12">
      <c r="B71" s="13"/>
      <c r="C71" s="3"/>
      <c r="D71" s="3"/>
      <c r="E71" s="3"/>
      <c r="F71" s="3"/>
      <c r="G71" s="3"/>
      <c r="H71" s="3"/>
      <c r="I71" s="3"/>
      <c r="J71" s="3"/>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L212"/>
  <sheetViews>
    <sheetView zoomScale="80" zoomScaleNormal="80" workbookViewId="0">
      <pane ySplit="5" topLeftCell="A6" activePane="bottomLeft" state="frozen"/>
      <selection pane="bottomLeft" activeCell="A6" sqref="A6"/>
    </sheetView>
  </sheetViews>
  <sheetFormatPr baseColWidth="10" defaultColWidth="11.42578125" defaultRowHeight="11.25"/>
  <cols>
    <col min="1" max="3" width="11.42578125" style="1"/>
    <col min="4" max="4" width="9.5703125" style="2" customWidth="1"/>
    <col min="5" max="5" width="40.7109375" style="27" customWidth="1"/>
    <col min="6" max="13" width="12.7109375" style="1" customWidth="1"/>
    <col min="14" max="15" width="12.7109375" style="3" customWidth="1"/>
    <col min="16" max="16384" width="11.42578125" style="1"/>
  </cols>
  <sheetData>
    <row r="1" spans="1:38" ht="18" customHeight="1">
      <c r="A1" s="39" t="s">
        <v>389</v>
      </c>
      <c r="D1" s="4"/>
    </row>
    <row r="2" spans="1:38" s="20" customFormat="1" ht="12.75" customHeight="1">
      <c r="A2" s="32"/>
      <c r="D2" s="21"/>
      <c r="E2" s="27"/>
      <c r="N2" s="3"/>
      <c r="O2" s="3"/>
    </row>
    <row r="3" spans="1:38" s="27" customFormat="1" ht="26.25" customHeight="1">
      <c r="A3" s="347" t="s">
        <v>286</v>
      </c>
      <c r="B3" s="347" t="s">
        <v>302</v>
      </c>
      <c r="C3" s="347" t="s">
        <v>287</v>
      </c>
      <c r="D3" s="369" t="s">
        <v>246</v>
      </c>
      <c r="E3" s="380" t="s">
        <v>0</v>
      </c>
      <c r="F3" s="394" t="s">
        <v>182</v>
      </c>
      <c r="G3" s="394"/>
      <c r="H3" s="394"/>
      <c r="I3" s="394"/>
      <c r="J3" s="395"/>
      <c r="K3" s="393" t="s">
        <v>377</v>
      </c>
      <c r="L3" s="394"/>
      <c r="M3" s="394"/>
      <c r="N3" s="394"/>
      <c r="O3" s="394"/>
    </row>
    <row r="4" spans="1:38" s="27" customFormat="1" ht="16.5" customHeight="1">
      <c r="A4" s="348"/>
      <c r="B4" s="348"/>
      <c r="C4" s="348"/>
      <c r="D4" s="381"/>
      <c r="E4" s="381"/>
      <c r="F4" s="384" t="s">
        <v>1</v>
      </c>
      <c r="G4" s="386" t="s">
        <v>4</v>
      </c>
      <c r="H4" s="387"/>
      <c r="I4" s="388" t="s">
        <v>5</v>
      </c>
      <c r="J4" s="389"/>
      <c r="K4" s="390" t="s">
        <v>1</v>
      </c>
      <c r="L4" s="386" t="s">
        <v>4</v>
      </c>
      <c r="M4" s="387"/>
      <c r="N4" s="388" t="s">
        <v>5</v>
      </c>
      <c r="O4" s="388"/>
    </row>
    <row r="5" spans="1:38" s="263" customFormat="1" ht="68.25" customHeight="1">
      <c r="A5" s="349"/>
      <c r="B5" s="349"/>
      <c r="C5" s="349"/>
      <c r="D5" s="381"/>
      <c r="E5" s="381"/>
      <c r="F5" s="385"/>
      <c r="G5" s="196" t="s">
        <v>2</v>
      </c>
      <c r="H5" s="196" t="s">
        <v>3</v>
      </c>
      <c r="I5" s="196" t="s">
        <v>183</v>
      </c>
      <c r="J5" s="208" t="s">
        <v>374</v>
      </c>
      <c r="K5" s="391"/>
      <c r="L5" s="196" t="s">
        <v>2</v>
      </c>
      <c r="M5" s="196" t="s">
        <v>3</v>
      </c>
      <c r="N5" s="196" t="s">
        <v>202</v>
      </c>
      <c r="O5" s="196" t="s">
        <v>191</v>
      </c>
      <c r="Q5" s="26"/>
      <c r="R5" s="26"/>
      <c r="S5" s="26"/>
    </row>
    <row r="6" spans="1:38" s="3" customFormat="1" ht="12.75">
      <c r="A6" s="105">
        <v>1</v>
      </c>
      <c r="B6" s="105">
        <v>1</v>
      </c>
      <c r="C6" s="106">
        <v>1</v>
      </c>
      <c r="D6" s="95">
        <v>911000</v>
      </c>
      <c r="E6" s="45" t="s">
        <v>133</v>
      </c>
      <c r="F6" s="117">
        <v>594.00000000000023</v>
      </c>
      <c r="G6" s="117">
        <v>429</v>
      </c>
      <c r="H6" s="117">
        <v>165</v>
      </c>
      <c r="I6" s="118">
        <v>138.99999999999997</v>
      </c>
      <c r="J6" s="118">
        <v>455.00000000000034</v>
      </c>
      <c r="K6" s="119">
        <v>128.19406077348071</v>
      </c>
      <c r="L6" s="119">
        <v>179.00358841692398</v>
      </c>
      <c r="M6" s="119">
        <v>73.759499329459089</v>
      </c>
      <c r="N6" s="119">
        <v>121.36558107046187</v>
      </c>
      <c r="O6" s="119">
        <v>130.43602901126633</v>
      </c>
      <c r="P6" s="55"/>
      <c r="Q6" s="54"/>
      <c r="R6" s="54"/>
      <c r="S6" s="54"/>
      <c r="Z6" s="15"/>
      <c r="AA6" s="15"/>
      <c r="AB6" s="15"/>
      <c r="AC6" s="15"/>
      <c r="AD6" s="15"/>
      <c r="AE6" s="15"/>
      <c r="AF6" s="15"/>
      <c r="AG6" s="15"/>
      <c r="AH6" s="15"/>
      <c r="AI6" s="15"/>
      <c r="AJ6" s="15"/>
      <c r="AK6" s="15"/>
      <c r="AL6" s="15"/>
    </row>
    <row r="7" spans="1:38" s="3" customFormat="1" ht="12.75">
      <c r="A7" s="105">
        <v>1</v>
      </c>
      <c r="B7" s="105">
        <v>1</v>
      </c>
      <c r="C7" s="106">
        <v>1</v>
      </c>
      <c r="D7" s="95">
        <v>913000</v>
      </c>
      <c r="E7" s="45" t="s">
        <v>134</v>
      </c>
      <c r="F7" s="117">
        <v>1426.9999999999995</v>
      </c>
      <c r="G7" s="117">
        <v>918</v>
      </c>
      <c r="H7" s="117">
        <v>509</v>
      </c>
      <c r="I7" s="118">
        <v>395</v>
      </c>
      <c r="J7" s="118">
        <v>1031.9999999999995</v>
      </c>
      <c r="K7" s="119">
        <v>177.04494981451839</v>
      </c>
      <c r="L7" s="119">
        <v>221.40755390478026</v>
      </c>
      <c r="M7" s="119">
        <v>130.04931142849841</v>
      </c>
      <c r="N7" s="119">
        <v>193.04075847913205</v>
      </c>
      <c r="O7" s="119">
        <v>171.60245431417209</v>
      </c>
      <c r="P7" s="213"/>
      <c r="Q7" s="214"/>
      <c r="R7" s="54"/>
      <c r="S7" s="54"/>
      <c r="T7" s="15"/>
      <c r="Z7" s="15"/>
      <c r="AA7" s="15"/>
      <c r="AB7" s="15"/>
      <c r="AC7" s="15"/>
      <c r="AD7" s="15"/>
      <c r="AE7" s="15"/>
      <c r="AF7" s="15"/>
      <c r="AG7" s="15"/>
      <c r="AH7" s="15"/>
      <c r="AI7" s="15"/>
    </row>
    <row r="8" spans="1:38" s="3" customFormat="1" ht="12.75">
      <c r="A8" s="105">
        <v>1</v>
      </c>
      <c r="B8" s="105">
        <v>1</v>
      </c>
      <c r="C8" s="106">
        <v>1</v>
      </c>
      <c r="D8" s="95">
        <v>112000</v>
      </c>
      <c r="E8" s="45" t="s">
        <v>16</v>
      </c>
      <c r="F8" s="117">
        <v>1052</v>
      </c>
      <c r="G8" s="117">
        <v>833</v>
      </c>
      <c r="H8" s="117">
        <v>219</v>
      </c>
      <c r="I8" s="118">
        <v>220.00000000000011</v>
      </c>
      <c r="J8" s="118">
        <v>831.99999999999977</v>
      </c>
      <c r="K8" s="119">
        <v>147.63461835328459</v>
      </c>
      <c r="L8" s="119">
        <v>225.78196996801645</v>
      </c>
      <c r="M8" s="119">
        <v>63.731338940139103</v>
      </c>
      <c r="N8" s="119">
        <v>120.81274025260852</v>
      </c>
      <c r="O8" s="119">
        <v>156.84204573302915</v>
      </c>
      <c r="P8" s="55"/>
      <c r="Q8" s="54"/>
      <c r="R8" s="54"/>
      <c r="S8" s="54"/>
      <c r="Z8" s="15"/>
      <c r="AA8" s="15"/>
      <c r="AB8" s="15"/>
      <c r="AC8" s="15"/>
      <c r="AD8" s="15"/>
      <c r="AE8" s="15"/>
      <c r="AF8" s="15"/>
      <c r="AG8" s="15"/>
      <c r="AH8" s="15"/>
      <c r="AI8" s="15"/>
    </row>
    <row r="9" spans="1:38" s="3" customFormat="1" ht="12.75">
      <c r="A9" s="105">
        <v>1</v>
      </c>
      <c r="B9" s="105">
        <v>1</v>
      </c>
      <c r="C9" s="106">
        <v>1</v>
      </c>
      <c r="D9" s="95">
        <v>113000</v>
      </c>
      <c r="E9" s="45" t="s">
        <v>17</v>
      </c>
      <c r="F9" s="117">
        <v>705</v>
      </c>
      <c r="G9" s="117">
        <v>515</v>
      </c>
      <c r="H9" s="117">
        <v>190</v>
      </c>
      <c r="I9" s="118">
        <v>114.00000000000009</v>
      </c>
      <c r="J9" s="118">
        <v>590.99999999999977</v>
      </c>
      <c r="K9" s="119">
        <v>91.229069075286631</v>
      </c>
      <c r="L9" s="119">
        <v>129.50110641721986</v>
      </c>
      <c r="M9" s="119">
        <v>50.653159157557987</v>
      </c>
      <c r="N9" s="119">
        <v>56.76442762535482</v>
      </c>
      <c r="O9" s="119">
        <v>103.33071072646206</v>
      </c>
      <c r="P9" s="55"/>
      <c r="Q9" s="54"/>
      <c r="R9" s="54"/>
      <c r="S9" s="54"/>
      <c r="Z9" s="15"/>
      <c r="AA9" s="15"/>
      <c r="AB9" s="15"/>
      <c r="AC9" s="15"/>
      <c r="AD9" s="15"/>
      <c r="AE9" s="15"/>
      <c r="AF9" s="15"/>
      <c r="AG9" s="15"/>
      <c r="AH9" s="15"/>
      <c r="AI9" s="15"/>
    </row>
    <row r="10" spans="1:38" s="3" customFormat="1" ht="12.75">
      <c r="A10" s="105">
        <v>1</v>
      </c>
      <c r="B10" s="105">
        <v>1</v>
      </c>
      <c r="C10" s="106">
        <v>1</v>
      </c>
      <c r="D10" s="95">
        <v>513000</v>
      </c>
      <c r="E10" s="45" t="s">
        <v>96</v>
      </c>
      <c r="F10" s="117">
        <v>212</v>
      </c>
      <c r="G10" s="117">
        <v>158</v>
      </c>
      <c r="H10" s="117">
        <v>54</v>
      </c>
      <c r="I10" s="118">
        <v>43.000000000000014</v>
      </c>
      <c r="J10" s="118">
        <v>169</v>
      </c>
      <c r="K10" s="119">
        <v>55.022060731897227</v>
      </c>
      <c r="L10" s="119">
        <v>78.190725986044441</v>
      </c>
      <c r="M10" s="119">
        <v>29.471156470010371</v>
      </c>
      <c r="N10" s="119">
        <v>43.868598245256081</v>
      </c>
      <c r="O10" s="119">
        <v>58.827624617098301</v>
      </c>
      <c r="P10" s="55"/>
      <c r="Q10" s="54"/>
      <c r="R10" s="54"/>
      <c r="S10" s="54"/>
      <c r="Z10" s="15"/>
      <c r="AA10" s="15"/>
      <c r="AB10" s="15"/>
      <c r="AC10" s="15"/>
      <c r="AD10" s="15"/>
      <c r="AE10" s="15"/>
      <c r="AF10" s="15"/>
      <c r="AG10" s="15"/>
      <c r="AH10" s="15"/>
      <c r="AI10" s="15"/>
    </row>
    <row r="11" spans="1:38" s="3" customFormat="1" ht="12.75">
      <c r="A11" s="105">
        <v>1</v>
      </c>
      <c r="B11" s="105">
        <v>1</v>
      </c>
      <c r="C11" s="106">
        <v>1</v>
      </c>
      <c r="D11" s="95">
        <v>914000</v>
      </c>
      <c r="E11" s="45" t="s">
        <v>135</v>
      </c>
      <c r="F11" s="117">
        <v>365</v>
      </c>
      <c r="G11" s="117">
        <v>298</v>
      </c>
      <c r="H11" s="117">
        <v>67</v>
      </c>
      <c r="I11" s="118">
        <v>87</v>
      </c>
      <c r="J11" s="118">
        <v>278</v>
      </c>
      <c r="K11" s="119">
        <v>132.22242347400834</v>
      </c>
      <c r="L11" s="119">
        <v>209.24027524224127</v>
      </c>
      <c r="M11" s="119">
        <v>50.138441966624256</v>
      </c>
      <c r="N11" s="119">
        <v>124.96409077851193</v>
      </c>
      <c r="O11" s="119">
        <v>134.67034830208789</v>
      </c>
      <c r="P11" s="55"/>
      <c r="Q11" s="54"/>
      <c r="R11" s="54"/>
      <c r="S11" s="54"/>
      <c r="Z11" s="15"/>
      <c r="AA11" s="15"/>
      <c r="AB11" s="15"/>
      <c r="AC11" s="15"/>
      <c r="AD11" s="15"/>
      <c r="AE11" s="15"/>
      <c r="AF11" s="15"/>
      <c r="AG11" s="15"/>
      <c r="AH11" s="15"/>
      <c r="AI11" s="15"/>
    </row>
    <row r="12" spans="1:38" s="3" customFormat="1" ht="12.75">
      <c r="A12" s="105">
        <v>1</v>
      </c>
      <c r="B12" s="105">
        <v>1</v>
      </c>
      <c r="C12" s="106">
        <v>1</v>
      </c>
      <c r="D12" s="95">
        <v>915000</v>
      </c>
      <c r="E12" s="45" t="s">
        <v>136</v>
      </c>
      <c r="F12" s="117">
        <v>328</v>
      </c>
      <c r="G12" s="117">
        <v>260</v>
      </c>
      <c r="H12" s="117">
        <v>68</v>
      </c>
      <c r="I12" s="118">
        <v>68.999999999999986</v>
      </c>
      <c r="J12" s="118">
        <v>259</v>
      </c>
      <c r="K12" s="119">
        <v>119.8085984585601</v>
      </c>
      <c r="L12" s="119">
        <v>183.70663463576628</v>
      </c>
      <c r="M12" s="119">
        <v>51.421657592256501</v>
      </c>
      <c r="N12" s="119">
        <v>102.77033065236817</v>
      </c>
      <c r="O12" s="119">
        <v>125.34481924212359</v>
      </c>
      <c r="P12" s="55"/>
      <c r="Q12" s="54"/>
      <c r="R12" s="54"/>
      <c r="S12" s="54"/>
      <c r="Z12" s="15"/>
      <c r="AA12" s="15"/>
      <c r="AB12" s="15"/>
      <c r="AC12" s="15"/>
      <c r="AD12" s="15"/>
      <c r="AE12" s="15"/>
      <c r="AF12" s="15"/>
      <c r="AG12" s="15"/>
      <c r="AH12" s="15"/>
      <c r="AI12" s="15"/>
    </row>
    <row r="13" spans="1:38" s="3" customFormat="1" ht="12.75">
      <c r="A13" s="105">
        <v>1</v>
      </c>
      <c r="B13" s="105">
        <v>1</v>
      </c>
      <c r="C13" s="106">
        <v>1</v>
      </c>
      <c r="D13" s="95">
        <v>916000</v>
      </c>
      <c r="E13" s="45" t="s">
        <v>137</v>
      </c>
      <c r="F13" s="117">
        <v>183</v>
      </c>
      <c r="G13" s="117">
        <v>132</v>
      </c>
      <c r="H13" s="117">
        <v>51</v>
      </c>
      <c r="I13" s="118">
        <v>18.000000000000011</v>
      </c>
      <c r="J13" s="118">
        <v>165</v>
      </c>
      <c r="K13" s="119">
        <v>83.534943168850148</v>
      </c>
      <c r="L13" s="119">
        <v>116.69024045261669</v>
      </c>
      <c r="M13" s="119">
        <v>48.135913166588011</v>
      </c>
      <c r="N13" s="119">
        <v>33.191960169647814</v>
      </c>
      <c r="O13" s="119">
        <v>100.0970638194613</v>
      </c>
      <c r="P13" s="55"/>
      <c r="Q13" s="54"/>
      <c r="R13" s="54"/>
      <c r="S13" s="54"/>
      <c r="Z13" s="15"/>
      <c r="AA13" s="15"/>
      <c r="AB13" s="15"/>
      <c r="AC13" s="15"/>
      <c r="AD13" s="15"/>
      <c r="AE13" s="15"/>
      <c r="AF13" s="15"/>
      <c r="AG13" s="15"/>
      <c r="AH13" s="15"/>
      <c r="AI13" s="15"/>
    </row>
    <row r="14" spans="1:38" s="3" customFormat="1" ht="12.75">
      <c r="A14" s="105">
        <v>1</v>
      </c>
      <c r="B14" s="105">
        <v>1</v>
      </c>
      <c r="C14" s="106">
        <v>1</v>
      </c>
      <c r="D14" s="95">
        <v>114000</v>
      </c>
      <c r="E14" s="45" t="s">
        <v>18</v>
      </c>
      <c r="F14" s="117">
        <v>256.00000000000011</v>
      </c>
      <c r="G14" s="117">
        <v>210</v>
      </c>
      <c r="H14" s="117">
        <v>46</v>
      </c>
      <c r="I14" s="118">
        <v>33</v>
      </c>
      <c r="J14" s="118">
        <v>223.00000000000009</v>
      </c>
      <c r="K14" s="119">
        <v>80.485427736032989</v>
      </c>
      <c r="L14" s="119">
        <v>126.26262626262626</v>
      </c>
      <c r="M14" s="119">
        <v>30.313014827018122</v>
      </c>
      <c r="N14" s="119">
        <v>41.219085685735699</v>
      </c>
      <c r="O14" s="119">
        <v>93.693542288139184</v>
      </c>
      <c r="P14" s="55"/>
      <c r="Q14" s="54"/>
      <c r="R14" s="54"/>
      <c r="S14" s="54"/>
      <c r="Z14" s="15"/>
      <c r="AA14" s="15"/>
      <c r="AB14" s="15"/>
      <c r="AC14" s="15"/>
      <c r="AD14" s="15"/>
      <c r="AE14" s="15"/>
      <c r="AF14" s="15"/>
      <c r="AG14" s="15"/>
      <c r="AH14" s="15"/>
      <c r="AI14" s="15"/>
    </row>
    <row r="15" spans="1:38" s="3" customFormat="1" ht="12.75">
      <c r="A15" s="105">
        <v>1</v>
      </c>
      <c r="B15" s="105">
        <v>1</v>
      </c>
      <c r="C15" s="106">
        <v>1</v>
      </c>
      <c r="D15" s="95">
        <v>116000</v>
      </c>
      <c r="E15" s="45" t="s">
        <v>19</v>
      </c>
      <c r="F15" s="117">
        <v>319</v>
      </c>
      <c r="G15" s="117">
        <v>260</v>
      </c>
      <c r="H15" s="117">
        <v>59</v>
      </c>
      <c r="I15" s="118">
        <v>77.000000000000014</v>
      </c>
      <c r="J15" s="118">
        <v>241.99999999999994</v>
      </c>
      <c r="K15" s="119">
        <v>87.469152728269805</v>
      </c>
      <c r="L15" s="119">
        <v>138.27580705206617</v>
      </c>
      <c r="M15" s="119">
        <v>33.395596309503595</v>
      </c>
      <c r="N15" s="119">
        <v>83.951155691234206</v>
      </c>
      <c r="O15" s="119">
        <v>88.651183236867141</v>
      </c>
      <c r="P15" s="55"/>
      <c r="Q15" s="54"/>
      <c r="R15" s="54"/>
      <c r="S15" s="54"/>
      <c r="Z15" s="15"/>
      <c r="AA15" s="15"/>
      <c r="AB15" s="15"/>
      <c r="AC15" s="15"/>
      <c r="AD15" s="15"/>
      <c r="AE15" s="15"/>
      <c r="AF15" s="15"/>
      <c r="AG15" s="15"/>
      <c r="AH15" s="15"/>
      <c r="AI15" s="15"/>
    </row>
    <row r="16" spans="1:38" s="3" customFormat="1" ht="12.75">
      <c r="A16" s="105">
        <v>1</v>
      </c>
      <c r="B16" s="105">
        <v>1</v>
      </c>
      <c r="C16" s="106">
        <v>1</v>
      </c>
      <c r="D16" s="95">
        <v>117000</v>
      </c>
      <c r="E16" s="45" t="s">
        <v>20</v>
      </c>
      <c r="F16" s="117">
        <v>362.00000000000011</v>
      </c>
      <c r="G16" s="117">
        <v>254</v>
      </c>
      <c r="H16" s="117">
        <v>108</v>
      </c>
      <c r="I16" s="117">
        <v>65.000000000000014</v>
      </c>
      <c r="J16" s="117">
        <v>297.00000000000011</v>
      </c>
      <c r="K16" s="107">
        <v>159.06494419544782</v>
      </c>
      <c r="L16" s="107">
        <v>215.98639455782313</v>
      </c>
      <c r="M16" s="107">
        <v>98.199672667757781</v>
      </c>
      <c r="N16" s="107">
        <v>105.94947025264875</v>
      </c>
      <c r="O16" s="107">
        <v>178.66811044937745</v>
      </c>
      <c r="P16" s="55"/>
      <c r="Q16" s="54"/>
      <c r="R16" s="54"/>
      <c r="S16" s="54"/>
      <c r="Z16" s="15"/>
      <c r="AA16" s="15"/>
      <c r="AB16" s="15"/>
      <c r="AC16" s="15"/>
      <c r="AD16" s="15"/>
      <c r="AE16" s="15"/>
      <c r="AF16" s="15"/>
      <c r="AG16" s="15"/>
      <c r="AH16" s="15"/>
      <c r="AI16" s="15"/>
    </row>
    <row r="17" spans="1:35" s="3" customFormat="1" ht="12.75">
      <c r="A17" s="105">
        <v>1</v>
      </c>
      <c r="B17" s="105">
        <v>1</v>
      </c>
      <c r="C17" s="106">
        <v>1</v>
      </c>
      <c r="D17" s="95">
        <v>119000</v>
      </c>
      <c r="E17" s="45" t="s">
        <v>21</v>
      </c>
      <c r="F17" s="117">
        <v>288</v>
      </c>
      <c r="G17" s="117">
        <v>209</v>
      </c>
      <c r="H17" s="117">
        <v>79</v>
      </c>
      <c r="I17" s="118">
        <v>44.999999999999993</v>
      </c>
      <c r="J17" s="118">
        <v>243</v>
      </c>
      <c r="K17" s="119">
        <v>102.20376876397317</v>
      </c>
      <c r="L17" s="119">
        <v>144.83714483714482</v>
      </c>
      <c r="M17" s="119">
        <v>57.458724270856067</v>
      </c>
      <c r="N17" s="119">
        <v>61.099796334012211</v>
      </c>
      <c r="O17" s="119">
        <v>116.74834246180454</v>
      </c>
      <c r="P17" s="55"/>
      <c r="Q17" s="54"/>
      <c r="R17" s="54"/>
      <c r="S17" s="54"/>
      <c r="Z17" s="15"/>
      <c r="AA17" s="15"/>
      <c r="AB17" s="15"/>
      <c r="AC17" s="15"/>
      <c r="AD17" s="15"/>
      <c r="AE17" s="15"/>
      <c r="AF17" s="15"/>
      <c r="AG17" s="15"/>
      <c r="AH17" s="15"/>
      <c r="AI17" s="15"/>
    </row>
    <row r="18" spans="1:35" s="3" customFormat="1" ht="12.75">
      <c r="A18" s="105">
        <v>1</v>
      </c>
      <c r="B18" s="105">
        <v>1</v>
      </c>
      <c r="C18" s="106">
        <v>1</v>
      </c>
      <c r="D18" s="95">
        <v>124000</v>
      </c>
      <c r="E18" s="45" t="s">
        <v>24</v>
      </c>
      <c r="F18" s="117">
        <v>665.99999999999989</v>
      </c>
      <c r="G18" s="117">
        <v>426</v>
      </c>
      <c r="H18" s="117">
        <v>240</v>
      </c>
      <c r="I18" s="118">
        <v>120.99999999999994</v>
      </c>
      <c r="J18" s="118">
        <v>545</v>
      </c>
      <c r="K18" s="119">
        <v>129.27269551039421</v>
      </c>
      <c r="L18" s="119">
        <v>161.02207438766254</v>
      </c>
      <c r="M18" s="119">
        <v>95.758688105972951</v>
      </c>
      <c r="N18" s="119">
        <v>91.91036840106338</v>
      </c>
      <c r="O18" s="119">
        <v>142.0973040621578</v>
      </c>
      <c r="P18" s="55"/>
      <c r="Q18" s="54"/>
      <c r="R18" s="54"/>
      <c r="S18" s="54"/>
      <c r="Z18" s="15"/>
      <c r="AA18" s="15"/>
      <c r="AB18" s="15"/>
      <c r="AC18" s="15"/>
      <c r="AD18" s="15"/>
      <c r="AE18" s="15"/>
      <c r="AF18" s="15"/>
      <c r="AG18" s="15"/>
      <c r="AH18" s="15"/>
      <c r="AI18" s="15"/>
    </row>
    <row r="19" spans="1:35" s="3" customFormat="1" ht="12.75">
      <c r="A19" s="108"/>
      <c r="B19" s="108"/>
      <c r="C19" s="108"/>
      <c r="D19" s="99"/>
      <c r="E19" s="88" t="s">
        <v>209</v>
      </c>
      <c r="F19" s="89">
        <v>6757</v>
      </c>
      <c r="G19" s="89">
        <v>4902</v>
      </c>
      <c r="H19" s="89">
        <v>1855</v>
      </c>
      <c r="I19" s="89">
        <v>1426.0000000000002</v>
      </c>
      <c r="J19" s="89">
        <v>5331</v>
      </c>
      <c r="K19" s="201">
        <v>120.31181003660811</v>
      </c>
      <c r="L19" s="201">
        <v>168.98495268628162</v>
      </c>
      <c r="M19" s="201">
        <v>68.314312124593513</v>
      </c>
      <c r="N19" s="201">
        <v>99.753763501035323</v>
      </c>
      <c r="O19" s="201">
        <v>127.33118049451599</v>
      </c>
      <c r="P19" s="15"/>
      <c r="Q19" s="15"/>
      <c r="R19" s="15"/>
      <c r="S19" s="15"/>
      <c r="T19" s="15"/>
      <c r="U19" s="15"/>
      <c r="V19" s="15"/>
      <c r="Z19" s="15"/>
      <c r="AA19" s="15"/>
      <c r="AB19" s="15"/>
      <c r="AC19" s="15"/>
      <c r="AD19" s="15"/>
      <c r="AE19" s="15"/>
      <c r="AF19" s="15"/>
      <c r="AG19" s="15"/>
      <c r="AH19" s="15"/>
      <c r="AI19" s="15"/>
    </row>
    <row r="20" spans="1:35" s="3" customFormat="1" ht="12.75">
      <c r="A20" s="105">
        <v>2</v>
      </c>
      <c r="B20" s="105">
        <v>2</v>
      </c>
      <c r="C20" s="106">
        <v>1</v>
      </c>
      <c r="D20" s="95">
        <v>334002</v>
      </c>
      <c r="E20" s="45" t="s">
        <v>249</v>
      </c>
      <c r="F20" s="117">
        <v>749.99999999999989</v>
      </c>
      <c r="G20" s="117">
        <v>523</v>
      </c>
      <c r="H20" s="117">
        <v>227</v>
      </c>
      <c r="I20" s="117">
        <v>101.99999999999994</v>
      </c>
      <c r="J20" s="117">
        <v>648</v>
      </c>
      <c r="K20" s="107">
        <v>219.04845351791815</v>
      </c>
      <c r="L20" s="107">
        <v>282.62631721156441</v>
      </c>
      <c r="M20" s="107">
        <v>144.27354773102834</v>
      </c>
      <c r="N20" s="107">
        <v>141.80453218406777</v>
      </c>
      <c r="O20" s="107">
        <v>239.59180655180063</v>
      </c>
      <c r="Q20" s="54"/>
      <c r="R20" s="54"/>
      <c r="S20" s="54"/>
      <c r="Z20" s="15"/>
      <c r="AA20" s="15"/>
      <c r="AB20" s="15"/>
      <c r="AC20" s="15"/>
      <c r="AD20" s="15"/>
      <c r="AE20" s="15"/>
      <c r="AF20" s="15"/>
      <c r="AG20" s="15"/>
      <c r="AH20" s="15"/>
      <c r="AI20" s="15"/>
    </row>
    <row r="21" spans="1:35" s="3" customFormat="1" ht="12.75">
      <c r="A21" s="105">
        <v>2</v>
      </c>
      <c r="B21" s="105">
        <v>2</v>
      </c>
      <c r="C21" s="106">
        <v>1</v>
      </c>
      <c r="D21" s="95">
        <v>711000</v>
      </c>
      <c r="E21" s="45" t="s">
        <v>368</v>
      </c>
      <c r="F21" s="117">
        <v>979.00000000000023</v>
      </c>
      <c r="G21" s="117">
        <v>686</v>
      </c>
      <c r="H21" s="117">
        <v>293</v>
      </c>
      <c r="I21" s="117">
        <v>252</v>
      </c>
      <c r="J21" s="117">
        <v>727</v>
      </c>
      <c r="K21" s="107">
        <v>197.84972313164388</v>
      </c>
      <c r="L21" s="107">
        <v>272.2978605168102</v>
      </c>
      <c r="M21" s="107">
        <v>120.63073819424432</v>
      </c>
      <c r="N21" s="107">
        <v>204.23048869438367</v>
      </c>
      <c r="O21" s="107">
        <v>195.73001642301375</v>
      </c>
      <c r="Q21" s="54"/>
      <c r="R21" s="54"/>
      <c r="S21" s="54"/>
      <c r="Z21" s="15"/>
      <c r="AA21" s="15"/>
      <c r="AB21" s="15"/>
      <c r="AC21" s="15"/>
      <c r="AD21" s="15"/>
      <c r="AE21" s="15"/>
      <c r="AF21" s="15"/>
      <c r="AG21" s="15"/>
      <c r="AH21" s="15"/>
      <c r="AI21" s="15"/>
    </row>
    <row r="22" spans="1:35" s="13" customFormat="1" ht="12.75">
      <c r="A22" s="105">
        <v>2</v>
      </c>
      <c r="B22" s="105">
        <v>2</v>
      </c>
      <c r="C22" s="106">
        <v>1</v>
      </c>
      <c r="D22" s="95">
        <v>314000</v>
      </c>
      <c r="E22" s="45" t="s">
        <v>54</v>
      </c>
      <c r="F22" s="117">
        <v>458.99999999999989</v>
      </c>
      <c r="G22" s="117">
        <v>361</v>
      </c>
      <c r="H22" s="117">
        <v>98</v>
      </c>
      <c r="I22" s="117">
        <v>159.99999999999997</v>
      </c>
      <c r="J22" s="117">
        <v>298.99999999999989</v>
      </c>
      <c r="K22" s="107">
        <v>92.65427239144914</v>
      </c>
      <c r="L22" s="107">
        <v>143.35636565800968</v>
      </c>
      <c r="M22" s="107">
        <v>40.234840087038627</v>
      </c>
      <c r="N22" s="107">
        <v>126.90355329949237</v>
      </c>
      <c r="O22" s="107">
        <v>80.961793615120058</v>
      </c>
      <c r="Q22" s="29"/>
      <c r="R22" s="29"/>
      <c r="S22" s="29"/>
      <c r="Z22" s="15"/>
      <c r="AA22" s="15"/>
      <c r="AB22" s="15"/>
      <c r="AC22" s="15"/>
      <c r="AD22" s="15"/>
      <c r="AE22" s="15"/>
      <c r="AF22" s="15"/>
      <c r="AG22" s="15"/>
      <c r="AH22" s="15"/>
      <c r="AI22" s="15"/>
    </row>
    <row r="23" spans="1:35" s="13" customFormat="1" ht="12.75">
      <c r="A23" s="105">
        <v>2</v>
      </c>
      <c r="B23" s="105">
        <v>2</v>
      </c>
      <c r="C23" s="106">
        <v>1</v>
      </c>
      <c r="D23" s="95">
        <v>512000</v>
      </c>
      <c r="E23" s="45" t="s">
        <v>95</v>
      </c>
      <c r="F23" s="117">
        <v>161</v>
      </c>
      <c r="G23" s="117">
        <v>130</v>
      </c>
      <c r="H23" s="117">
        <v>31</v>
      </c>
      <c r="I23" s="117">
        <v>24.999999999999996</v>
      </c>
      <c r="J23" s="117">
        <v>136</v>
      </c>
      <c r="K23" s="107">
        <v>102.50859544123264</v>
      </c>
      <c r="L23" s="107">
        <v>159.64632199435096</v>
      </c>
      <c r="M23" s="107">
        <v>40.989025518973953</v>
      </c>
      <c r="N23" s="107">
        <v>64.699792960662521</v>
      </c>
      <c r="O23" s="107">
        <v>114.84546529302482</v>
      </c>
      <c r="P23" s="56"/>
      <c r="Q23" s="29"/>
      <c r="R23" s="29"/>
      <c r="S23" s="29"/>
      <c r="Z23" s="15"/>
      <c r="AA23" s="15"/>
      <c r="AB23" s="15"/>
      <c r="AC23" s="15"/>
      <c r="AD23" s="15"/>
      <c r="AE23" s="15"/>
      <c r="AF23" s="15"/>
      <c r="AG23" s="15"/>
      <c r="AH23" s="15"/>
      <c r="AI23" s="15"/>
    </row>
    <row r="24" spans="1:35" s="13" customFormat="1" ht="12.75">
      <c r="A24" s="105">
        <v>2</v>
      </c>
      <c r="B24" s="105">
        <v>2</v>
      </c>
      <c r="C24" s="106">
        <v>1</v>
      </c>
      <c r="D24" s="95">
        <v>111000</v>
      </c>
      <c r="E24" s="45" t="s">
        <v>15</v>
      </c>
      <c r="F24" s="117">
        <v>520</v>
      </c>
      <c r="G24" s="117">
        <v>394</v>
      </c>
      <c r="H24" s="117">
        <v>126</v>
      </c>
      <c r="I24" s="117">
        <v>109.99999999999997</v>
      </c>
      <c r="J24" s="117">
        <v>410</v>
      </c>
      <c r="K24" s="107">
        <v>65.786976708879976</v>
      </c>
      <c r="L24" s="107">
        <v>97.423470649324955</v>
      </c>
      <c r="M24" s="107">
        <v>32.641641408253676</v>
      </c>
      <c r="N24" s="107">
        <v>50.116178413595136</v>
      </c>
      <c r="O24" s="107">
        <v>71.811398745927775</v>
      </c>
      <c r="P24" s="56"/>
      <c r="Q24" s="29"/>
      <c r="R24" s="29"/>
      <c r="S24" s="29"/>
      <c r="Z24" s="15"/>
      <c r="AA24" s="15"/>
      <c r="AB24" s="15"/>
      <c r="AC24" s="15"/>
      <c r="AD24" s="15"/>
      <c r="AE24" s="15"/>
      <c r="AF24" s="15"/>
      <c r="AG24" s="15"/>
      <c r="AH24" s="15"/>
      <c r="AI24" s="15"/>
    </row>
    <row r="25" spans="1:35" s="13" customFormat="1" ht="12.75">
      <c r="A25" s="105">
        <v>2</v>
      </c>
      <c r="B25" s="105">
        <v>2</v>
      </c>
      <c r="C25" s="106">
        <v>1</v>
      </c>
      <c r="D25" s="95">
        <v>315000</v>
      </c>
      <c r="E25" s="45" t="s">
        <v>55</v>
      </c>
      <c r="F25" s="117">
        <v>2638.9999999999991</v>
      </c>
      <c r="G25" s="117">
        <v>1799</v>
      </c>
      <c r="H25" s="117">
        <v>840</v>
      </c>
      <c r="I25" s="118">
        <v>487.99999999999955</v>
      </c>
      <c r="J25" s="118">
        <v>2150.9999999999995</v>
      </c>
      <c r="K25" s="119">
        <v>184.99565375879757</v>
      </c>
      <c r="L25" s="119">
        <v>246.66812921625623</v>
      </c>
      <c r="M25" s="119">
        <v>120.48192771084338</v>
      </c>
      <c r="N25" s="119">
        <v>129.00838025748791</v>
      </c>
      <c r="O25" s="119">
        <v>205.19914142618646</v>
      </c>
      <c r="P25" s="215"/>
      <c r="Q25" s="34"/>
      <c r="R25" s="29"/>
      <c r="S25" s="29"/>
      <c r="T25" s="216"/>
      <c r="Z25" s="15"/>
      <c r="AA25" s="15"/>
      <c r="AB25" s="15"/>
      <c r="AC25" s="15"/>
      <c r="AD25" s="15"/>
      <c r="AE25" s="15"/>
      <c r="AF25" s="15"/>
      <c r="AG25" s="15"/>
      <c r="AH25" s="15"/>
      <c r="AI25" s="15"/>
    </row>
    <row r="26" spans="1:35" s="13" customFormat="1" ht="12.75">
      <c r="A26" s="105">
        <v>2</v>
      </c>
      <c r="B26" s="105">
        <v>2</v>
      </c>
      <c r="C26" s="106">
        <v>1</v>
      </c>
      <c r="D26" s="95">
        <v>316000</v>
      </c>
      <c r="E26" s="45" t="s">
        <v>56</v>
      </c>
      <c r="F26" s="117">
        <v>389</v>
      </c>
      <c r="G26" s="117">
        <v>276</v>
      </c>
      <c r="H26" s="117">
        <v>113</v>
      </c>
      <c r="I26" s="117">
        <v>83.999999999999986</v>
      </c>
      <c r="J26" s="117">
        <v>305</v>
      </c>
      <c r="K26" s="107">
        <v>165.29276791025751</v>
      </c>
      <c r="L26" s="107">
        <v>224.31729518855659</v>
      </c>
      <c r="M26" s="107">
        <v>100.62333036509351</v>
      </c>
      <c r="N26" s="107">
        <v>137.12047012732614</v>
      </c>
      <c r="O26" s="107">
        <v>175.20680147058823</v>
      </c>
      <c r="P26" s="56"/>
      <c r="Q26" s="29"/>
      <c r="R26" s="29"/>
      <c r="S26" s="29"/>
      <c r="Z26" s="15"/>
      <c r="AA26" s="15"/>
      <c r="AB26" s="15"/>
      <c r="AC26" s="15"/>
      <c r="AD26" s="15"/>
      <c r="AE26" s="15"/>
      <c r="AF26" s="15"/>
      <c r="AG26" s="15"/>
      <c r="AH26" s="15"/>
      <c r="AI26" s="15"/>
    </row>
    <row r="27" spans="1:35" s="13" customFormat="1" ht="12.75">
      <c r="A27" s="105">
        <v>2</v>
      </c>
      <c r="B27" s="105">
        <v>3</v>
      </c>
      <c r="C27" s="106">
        <v>1</v>
      </c>
      <c r="D27" s="95">
        <v>515000</v>
      </c>
      <c r="E27" s="45" t="s">
        <v>97</v>
      </c>
      <c r="F27" s="117">
        <v>610</v>
      </c>
      <c r="G27" s="117">
        <v>433</v>
      </c>
      <c r="H27" s="117">
        <v>177</v>
      </c>
      <c r="I27" s="118">
        <v>181.00000000000009</v>
      </c>
      <c r="J27" s="118">
        <v>428.99999999999989</v>
      </c>
      <c r="K27" s="119">
        <v>142.25746268656715</v>
      </c>
      <c r="L27" s="119">
        <v>203.2291373322069</v>
      </c>
      <c r="M27" s="119">
        <v>82.04320014832669</v>
      </c>
      <c r="N27" s="119">
        <v>177.2771792360432</v>
      </c>
      <c r="O27" s="119">
        <v>131.31313131313127</v>
      </c>
      <c r="P27" s="56"/>
      <c r="Q27" s="29"/>
      <c r="R27" s="29"/>
      <c r="S27" s="29"/>
      <c r="Z27" s="15"/>
      <c r="AA27" s="15"/>
      <c r="AB27" s="15"/>
      <c r="AC27" s="15"/>
      <c r="AD27" s="15"/>
      <c r="AE27" s="15"/>
      <c r="AF27" s="15"/>
      <c r="AG27" s="15"/>
      <c r="AH27" s="15"/>
      <c r="AI27" s="15"/>
    </row>
    <row r="28" spans="1:35" s="13" customFormat="1" ht="12.75">
      <c r="A28" s="105">
        <v>2</v>
      </c>
      <c r="B28" s="105">
        <v>2</v>
      </c>
      <c r="C28" s="106">
        <v>1</v>
      </c>
      <c r="D28" s="95">
        <v>120000</v>
      </c>
      <c r="E28" s="45" t="s">
        <v>22</v>
      </c>
      <c r="F28" s="117">
        <v>36</v>
      </c>
      <c r="G28" s="117">
        <v>23</v>
      </c>
      <c r="H28" s="117">
        <v>13</v>
      </c>
      <c r="I28" s="118">
        <v>6.0000000000000009</v>
      </c>
      <c r="J28" s="118">
        <v>30</v>
      </c>
      <c r="K28" s="119">
        <v>22.839741149600304</v>
      </c>
      <c r="L28" s="119">
        <v>28.451261751608115</v>
      </c>
      <c r="M28" s="119">
        <v>16.931492576191715</v>
      </c>
      <c r="N28" s="119">
        <v>14.996250937265685</v>
      </c>
      <c r="O28" s="119">
        <v>25.508035031034776</v>
      </c>
      <c r="P28" s="56"/>
      <c r="Q28" s="29"/>
      <c r="R28" s="29"/>
      <c r="S28" s="29"/>
      <c r="Z28" s="15"/>
      <c r="AA28" s="15"/>
      <c r="AB28" s="15"/>
      <c r="AC28" s="15"/>
      <c r="AD28" s="15"/>
      <c r="AE28" s="15"/>
      <c r="AF28" s="15"/>
      <c r="AG28" s="15"/>
      <c r="AH28" s="15"/>
      <c r="AI28" s="15"/>
    </row>
    <row r="29" spans="1:35" s="13" customFormat="1" ht="12.75">
      <c r="A29" s="105">
        <v>2</v>
      </c>
      <c r="B29" s="105">
        <v>2</v>
      </c>
      <c r="C29" s="106">
        <v>1</v>
      </c>
      <c r="D29" s="95">
        <v>122000</v>
      </c>
      <c r="E29" s="45" t="s">
        <v>23</v>
      </c>
      <c r="F29" s="117">
        <v>354.99999999999994</v>
      </c>
      <c r="G29" s="117">
        <v>240</v>
      </c>
      <c r="H29" s="117">
        <v>115</v>
      </c>
      <c r="I29" s="118">
        <v>41</v>
      </c>
      <c r="J29" s="118">
        <v>313.99999999999994</v>
      </c>
      <c r="K29" s="119">
        <v>155.70858370981182</v>
      </c>
      <c r="L29" s="119">
        <v>204.58613928906317</v>
      </c>
      <c r="M29" s="119">
        <v>103.90314419949402</v>
      </c>
      <c r="N29" s="119">
        <v>71.917207507454833</v>
      </c>
      <c r="O29" s="119">
        <v>183.64721020002338</v>
      </c>
      <c r="P29" s="56"/>
      <c r="Q29" s="29"/>
      <c r="R29" s="29"/>
      <c r="S29" s="29"/>
      <c r="Z29" s="15"/>
      <c r="AA29" s="15"/>
      <c r="AB29" s="15"/>
      <c r="AC29" s="15"/>
      <c r="AD29" s="15"/>
      <c r="AE29" s="15"/>
      <c r="AF29" s="15"/>
      <c r="AG29" s="15"/>
      <c r="AH29" s="15"/>
      <c r="AI29" s="15"/>
    </row>
    <row r="30" spans="1:35" s="13" customFormat="1" ht="12.75">
      <c r="A30" s="108"/>
      <c r="B30" s="108"/>
      <c r="C30" s="108"/>
      <c r="D30" s="99"/>
      <c r="E30" s="88" t="s">
        <v>216</v>
      </c>
      <c r="F30" s="89">
        <v>6897.9999999999991</v>
      </c>
      <c r="G30" s="89">
        <v>4865</v>
      </c>
      <c r="H30" s="89">
        <v>2033</v>
      </c>
      <c r="I30" s="89">
        <v>1448.9999999999995</v>
      </c>
      <c r="J30" s="89">
        <v>5449</v>
      </c>
      <c r="K30" s="201">
        <v>145.0268692865973</v>
      </c>
      <c r="L30" s="201">
        <v>199.53080525957461</v>
      </c>
      <c r="M30" s="201">
        <v>87.699621248069576</v>
      </c>
      <c r="N30" s="201">
        <v>118.94793872826673</v>
      </c>
      <c r="O30" s="201">
        <v>154.0057317603966</v>
      </c>
      <c r="P30" s="215"/>
      <c r="Q30" s="34"/>
      <c r="R30" s="34"/>
      <c r="S30" s="29"/>
      <c r="T30" s="216"/>
      <c r="Z30" s="15"/>
      <c r="AA30" s="15"/>
      <c r="AB30" s="15"/>
      <c r="AC30" s="15"/>
      <c r="AD30" s="15"/>
      <c r="AE30" s="15"/>
      <c r="AF30" s="15"/>
      <c r="AG30" s="15"/>
      <c r="AH30" s="15"/>
      <c r="AI30" s="15"/>
    </row>
    <row r="31" spans="1:35" s="13" customFormat="1" ht="12.75">
      <c r="A31" s="105">
        <v>3</v>
      </c>
      <c r="B31" s="105">
        <v>4</v>
      </c>
      <c r="C31" s="106">
        <v>2</v>
      </c>
      <c r="D31" s="95">
        <v>334000</v>
      </c>
      <c r="E31" s="100" t="s">
        <v>257</v>
      </c>
      <c r="F31" s="117">
        <v>109</v>
      </c>
      <c r="G31" s="117">
        <v>77</v>
      </c>
      <c r="H31" s="117">
        <v>32</v>
      </c>
      <c r="I31" s="117">
        <v>9</v>
      </c>
      <c r="J31" s="117">
        <v>100.00000000000003</v>
      </c>
      <c r="K31" s="119">
        <v>117.99090712275384</v>
      </c>
      <c r="L31" s="119">
        <v>158.24085491163174</v>
      </c>
      <c r="M31" s="119">
        <v>73.193046660567248</v>
      </c>
      <c r="N31" s="119">
        <v>40.035587188612098</v>
      </c>
      <c r="O31" s="119">
        <v>143.06151645207441</v>
      </c>
      <c r="P31" s="56"/>
      <c r="Q31" s="29"/>
      <c r="R31" s="29"/>
      <c r="S31" s="29"/>
      <c r="Z31" s="15"/>
      <c r="AA31" s="15"/>
      <c r="AB31" s="15"/>
      <c r="AC31" s="15"/>
      <c r="AD31" s="15"/>
      <c r="AE31" s="15"/>
      <c r="AF31" s="15"/>
      <c r="AG31" s="15"/>
      <c r="AH31" s="15"/>
      <c r="AI31" s="15"/>
    </row>
    <row r="32" spans="1:35" s="13" customFormat="1" ht="12.75">
      <c r="A32" s="105">
        <v>3</v>
      </c>
      <c r="B32" s="105">
        <v>4</v>
      </c>
      <c r="C32" s="106">
        <v>2</v>
      </c>
      <c r="D32" s="95">
        <v>554000</v>
      </c>
      <c r="E32" s="45" t="s">
        <v>264</v>
      </c>
      <c r="F32" s="117">
        <v>179</v>
      </c>
      <c r="G32" s="117">
        <v>138</v>
      </c>
      <c r="H32" s="117">
        <v>41</v>
      </c>
      <c r="I32" s="118">
        <v>44.999999999999993</v>
      </c>
      <c r="J32" s="118">
        <v>134</v>
      </c>
      <c r="K32" s="107">
        <v>66.84591829113451</v>
      </c>
      <c r="L32" s="107">
        <v>99.811948502820783</v>
      </c>
      <c r="M32" s="107">
        <v>31.655342804200124</v>
      </c>
      <c r="N32" s="107">
        <v>68.628946164404439</v>
      </c>
      <c r="O32" s="107">
        <v>66.267741456901248</v>
      </c>
      <c r="P32" s="56"/>
      <c r="Q32" s="29"/>
      <c r="R32" s="29"/>
      <c r="S32" s="29"/>
      <c r="Z32" s="15"/>
      <c r="AA32" s="15"/>
      <c r="AB32" s="15"/>
      <c r="AC32" s="15"/>
      <c r="AD32" s="15"/>
      <c r="AE32" s="15"/>
      <c r="AF32" s="15"/>
      <c r="AG32" s="15"/>
      <c r="AH32" s="15"/>
      <c r="AI32" s="15"/>
    </row>
    <row r="33" spans="1:35" s="13" customFormat="1" ht="12.75">
      <c r="A33" s="105">
        <v>3</v>
      </c>
      <c r="B33" s="105">
        <v>4</v>
      </c>
      <c r="C33" s="106">
        <v>2</v>
      </c>
      <c r="D33" s="95">
        <v>558000</v>
      </c>
      <c r="E33" s="45" t="s">
        <v>265</v>
      </c>
      <c r="F33" s="117">
        <v>133</v>
      </c>
      <c r="G33" s="117">
        <v>107</v>
      </c>
      <c r="H33" s="117">
        <v>26</v>
      </c>
      <c r="I33" s="118">
        <v>24</v>
      </c>
      <c r="J33" s="118">
        <v>109.00000000000001</v>
      </c>
      <c r="K33" s="119">
        <v>63.991531947652042</v>
      </c>
      <c r="L33" s="119">
        <v>98.690278546393657</v>
      </c>
      <c r="M33" s="119">
        <v>26.151679742506538</v>
      </c>
      <c r="N33" s="119">
        <v>47.393364928909953</v>
      </c>
      <c r="O33" s="119">
        <v>69.33842239185752</v>
      </c>
      <c r="P33" s="56"/>
      <c r="Q33" s="29"/>
      <c r="R33" s="29"/>
      <c r="S33" s="29"/>
      <c r="Z33" s="15"/>
      <c r="AA33" s="15"/>
      <c r="AB33" s="15"/>
      <c r="AC33" s="15"/>
      <c r="AD33" s="15"/>
      <c r="AE33" s="15"/>
      <c r="AF33" s="15"/>
      <c r="AG33" s="15"/>
      <c r="AH33" s="15"/>
      <c r="AI33" s="15"/>
    </row>
    <row r="34" spans="1:35" s="13" customFormat="1" ht="12.75">
      <c r="A34" s="105">
        <v>3</v>
      </c>
      <c r="B34" s="105">
        <v>4</v>
      </c>
      <c r="C34" s="106">
        <v>2</v>
      </c>
      <c r="D34" s="95">
        <v>358000</v>
      </c>
      <c r="E34" s="45" t="s">
        <v>258</v>
      </c>
      <c r="F34" s="117">
        <v>445.99999999999994</v>
      </c>
      <c r="G34" s="117">
        <v>297</v>
      </c>
      <c r="H34" s="117">
        <v>149</v>
      </c>
      <c r="I34" s="118">
        <v>81.999999999999986</v>
      </c>
      <c r="J34" s="118">
        <v>363.99999999999994</v>
      </c>
      <c r="K34" s="119">
        <v>185.62450576434841</v>
      </c>
      <c r="L34" s="119">
        <v>235.43400713436387</v>
      </c>
      <c r="M34" s="119">
        <v>130.56431826147914</v>
      </c>
      <c r="N34" s="119">
        <v>135.87406793703394</v>
      </c>
      <c r="O34" s="119">
        <v>202.31213872832367</v>
      </c>
      <c r="P34" s="56"/>
      <c r="Q34" s="29"/>
      <c r="R34" s="29"/>
      <c r="S34" s="29"/>
      <c r="Z34" s="15"/>
      <c r="AA34" s="15"/>
      <c r="AB34" s="15"/>
      <c r="AC34" s="15"/>
      <c r="AD34" s="15"/>
      <c r="AE34" s="15"/>
      <c r="AF34" s="15"/>
      <c r="AG34" s="15"/>
      <c r="AH34" s="15"/>
      <c r="AI34" s="15"/>
    </row>
    <row r="35" spans="1:35" s="13" customFormat="1" ht="12.75">
      <c r="A35" s="105">
        <v>3</v>
      </c>
      <c r="B35" s="105">
        <v>4</v>
      </c>
      <c r="C35" s="106">
        <v>2</v>
      </c>
      <c r="D35" s="95">
        <v>366000</v>
      </c>
      <c r="E35" s="45" t="s">
        <v>259</v>
      </c>
      <c r="F35" s="117">
        <v>267</v>
      </c>
      <c r="G35" s="117">
        <v>200</v>
      </c>
      <c r="H35" s="117">
        <v>67</v>
      </c>
      <c r="I35" s="118">
        <v>67</v>
      </c>
      <c r="J35" s="118">
        <v>200</v>
      </c>
      <c r="K35" s="119">
        <v>96.665580536548276</v>
      </c>
      <c r="L35" s="119">
        <v>140.5086412814388</v>
      </c>
      <c r="M35" s="119">
        <v>50.04855456786435</v>
      </c>
      <c r="N35" s="119">
        <v>98.110997217747837</v>
      </c>
      <c r="O35" s="119">
        <v>96.190842631781464</v>
      </c>
      <c r="P35" s="56"/>
      <c r="Q35" s="29"/>
      <c r="R35" s="29"/>
      <c r="S35" s="29"/>
      <c r="Z35" s="15"/>
      <c r="AA35" s="15"/>
      <c r="AB35" s="15"/>
      <c r="AC35" s="15"/>
      <c r="AD35" s="15"/>
      <c r="AE35" s="15"/>
      <c r="AF35" s="15"/>
      <c r="AG35" s="15"/>
      <c r="AH35" s="15"/>
      <c r="AI35" s="15"/>
    </row>
    <row r="36" spans="1:35" s="13" customFormat="1" ht="12.75">
      <c r="A36" s="105">
        <v>3</v>
      </c>
      <c r="B36" s="105">
        <v>4</v>
      </c>
      <c r="C36" s="106">
        <v>2</v>
      </c>
      <c r="D36" s="95">
        <v>754000</v>
      </c>
      <c r="E36" s="45" t="s">
        <v>268</v>
      </c>
      <c r="F36" s="117">
        <v>305</v>
      </c>
      <c r="G36" s="117">
        <v>239</v>
      </c>
      <c r="H36" s="117">
        <v>66</v>
      </c>
      <c r="I36" s="118">
        <v>93</v>
      </c>
      <c r="J36" s="118">
        <v>212</v>
      </c>
      <c r="K36" s="119">
        <v>102.03740256264427</v>
      </c>
      <c r="L36" s="119">
        <v>153.81644999356416</v>
      </c>
      <c r="M36" s="119">
        <v>45.983418100745489</v>
      </c>
      <c r="N36" s="119">
        <v>127.78235779060182</v>
      </c>
      <c r="O36" s="119">
        <v>93.751381948436745</v>
      </c>
      <c r="P36" s="56"/>
      <c r="Q36" s="29"/>
      <c r="R36" s="29"/>
      <c r="S36" s="29"/>
      <c r="Z36" s="15"/>
      <c r="AA36" s="15"/>
      <c r="AB36" s="15"/>
      <c r="AC36" s="15"/>
      <c r="AD36" s="15"/>
      <c r="AE36" s="15"/>
      <c r="AF36" s="15"/>
      <c r="AG36" s="15"/>
      <c r="AH36" s="15"/>
      <c r="AI36" s="15"/>
    </row>
    <row r="37" spans="1:35" s="13" customFormat="1" ht="12.75">
      <c r="A37" s="105">
        <v>3</v>
      </c>
      <c r="B37" s="105">
        <v>3</v>
      </c>
      <c r="C37" s="106">
        <v>2</v>
      </c>
      <c r="D37" s="95">
        <v>370000</v>
      </c>
      <c r="E37" s="45" t="s">
        <v>260</v>
      </c>
      <c r="F37" s="117">
        <v>211</v>
      </c>
      <c r="G37" s="117">
        <v>173</v>
      </c>
      <c r="H37" s="117">
        <v>38</v>
      </c>
      <c r="I37" s="118">
        <v>33.000000000000021</v>
      </c>
      <c r="J37" s="118">
        <v>177.99999999999997</v>
      </c>
      <c r="K37" s="119">
        <v>145.53731549179199</v>
      </c>
      <c r="L37" s="119">
        <v>228.38283828382839</v>
      </c>
      <c r="M37" s="119">
        <v>54.889498772208583</v>
      </c>
      <c r="N37" s="119">
        <v>94.691535150645677</v>
      </c>
      <c r="O37" s="119">
        <v>161.62716789249066</v>
      </c>
      <c r="P37" s="56"/>
      <c r="Q37" s="29"/>
      <c r="R37" s="29"/>
      <c r="S37" s="29"/>
      <c r="Z37" s="15"/>
      <c r="AA37" s="15"/>
      <c r="AB37" s="15"/>
      <c r="AC37" s="15"/>
      <c r="AD37" s="15"/>
      <c r="AE37" s="15"/>
      <c r="AF37" s="15"/>
      <c r="AG37" s="15"/>
      <c r="AH37" s="15"/>
      <c r="AI37" s="15"/>
    </row>
    <row r="38" spans="1:35" s="13" customFormat="1" ht="12.75">
      <c r="A38" s="105">
        <v>3</v>
      </c>
      <c r="B38" s="105">
        <v>4</v>
      </c>
      <c r="C38" s="106">
        <v>2</v>
      </c>
      <c r="D38" s="95">
        <v>758000</v>
      </c>
      <c r="E38" s="45" t="s">
        <v>270</v>
      </c>
      <c r="F38" s="117">
        <v>57</v>
      </c>
      <c r="G38" s="117">
        <v>41</v>
      </c>
      <c r="H38" s="117">
        <v>16</v>
      </c>
      <c r="I38" s="118">
        <v>10</v>
      </c>
      <c r="J38" s="118">
        <v>47</v>
      </c>
      <c r="K38" s="119">
        <v>39.638386648122392</v>
      </c>
      <c r="L38" s="119">
        <v>54.768901950307239</v>
      </c>
      <c r="M38" s="119">
        <v>23.208587177255584</v>
      </c>
      <c r="N38" s="119">
        <v>28.620492272467086</v>
      </c>
      <c r="O38" s="119">
        <v>43.174719823626674</v>
      </c>
      <c r="P38" s="56"/>
      <c r="Q38" s="29"/>
      <c r="R38" s="29"/>
      <c r="S38" s="29"/>
      <c r="Z38" s="15"/>
      <c r="AA38" s="15"/>
      <c r="AB38" s="15"/>
      <c r="AC38" s="15"/>
      <c r="AD38" s="15"/>
      <c r="AE38" s="15"/>
      <c r="AF38" s="15"/>
      <c r="AG38" s="15"/>
      <c r="AH38" s="15"/>
      <c r="AI38" s="15"/>
    </row>
    <row r="39" spans="1:35" s="13" customFormat="1" ht="12.75">
      <c r="A39" s="105">
        <v>3</v>
      </c>
      <c r="B39" s="105">
        <v>4</v>
      </c>
      <c r="C39" s="106">
        <v>2</v>
      </c>
      <c r="D39" s="95">
        <v>958000</v>
      </c>
      <c r="E39" s="45" t="s">
        <v>275</v>
      </c>
      <c r="F39" s="117">
        <v>73.000000000000014</v>
      </c>
      <c r="G39" s="117">
        <v>58</v>
      </c>
      <c r="H39" s="117">
        <v>15</v>
      </c>
      <c r="I39" s="118">
        <v>17.000000000000004</v>
      </c>
      <c r="J39" s="118">
        <v>56.000000000000014</v>
      </c>
      <c r="K39" s="119">
        <v>37.872892347600526</v>
      </c>
      <c r="L39" s="119">
        <v>57.728675226435755</v>
      </c>
      <c r="M39" s="119">
        <v>16.254876462938881</v>
      </c>
      <c r="N39" s="119">
        <v>37.585673225735135</v>
      </c>
      <c r="O39" s="119">
        <v>37.960954446854672</v>
      </c>
      <c r="P39" s="56"/>
      <c r="Q39" s="29"/>
      <c r="R39" s="29"/>
      <c r="S39" s="29"/>
      <c r="Z39" s="15"/>
      <c r="AA39" s="15"/>
      <c r="AB39" s="15"/>
      <c r="AC39" s="15"/>
      <c r="AD39" s="15"/>
      <c r="AE39" s="15"/>
      <c r="AF39" s="15"/>
      <c r="AG39" s="15"/>
      <c r="AH39" s="15"/>
      <c r="AI39" s="15"/>
    </row>
    <row r="40" spans="1:35" s="13" customFormat="1" ht="12.75">
      <c r="A40" s="105">
        <v>3</v>
      </c>
      <c r="B40" s="105">
        <v>4</v>
      </c>
      <c r="C40" s="106">
        <v>2</v>
      </c>
      <c r="D40" s="95">
        <v>762000</v>
      </c>
      <c r="E40" s="45" t="s">
        <v>271</v>
      </c>
      <c r="F40" s="117">
        <v>296.99999999999994</v>
      </c>
      <c r="G40" s="117">
        <v>204</v>
      </c>
      <c r="H40" s="117">
        <v>93</v>
      </c>
      <c r="I40" s="118">
        <v>71.000000000000014</v>
      </c>
      <c r="J40" s="118">
        <v>225.99999999999994</v>
      </c>
      <c r="K40" s="119">
        <v>143.87443685510826</v>
      </c>
      <c r="L40" s="119">
        <v>190.36954087346024</v>
      </c>
      <c r="M40" s="119">
        <v>93.683892414626769</v>
      </c>
      <c r="N40" s="119">
        <v>145.91039868475136</v>
      </c>
      <c r="O40" s="119">
        <v>143.24649806680608</v>
      </c>
      <c r="P40" s="56"/>
      <c r="Q40" s="29"/>
      <c r="R40" s="29"/>
      <c r="S40" s="29"/>
      <c r="Z40" s="15"/>
      <c r="AA40" s="15"/>
      <c r="AB40" s="15"/>
      <c r="AC40" s="15"/>
      <c r="AD40" s="15"/>
      <c r="AE40" s="15"/>
      <c r="AF40" s="15"/>
      <c r="AG40" s="15"/>
      <c r="AH40" s="15"/>
      <c r="AI40" s="15"/>
    </row>
    <row r="41" spans="1:35" s="13" customFormat="1" ht="12.75">
      <c r="A41" s="105">
        <v>3</v>
      </c>
      <c r="B41" s="105">
        <v>4</v>
      </c>
      <c r="C41" s="106">
        <v>2</v>
      </c>
      <c r="D41" s="95">
        <v>154000</v>
      </c>
      <c r="E41" s="45" t="s">
        <v>252</v>
      </c>
      <c r="F41" s="117">
        <v>393.00000000000023</v>
      </c>
      <c r="G41" s="117">
        <v>295</v>
      </c>
      <c r="H41" s="117">
        <v>98</v>
      </c>
      <c r="I41" s="118">
        <v>85.999999999999986</v>
      </c>
      <c r="J41" s="118">
        <v>307.00000000000023</v>
      </c>
      <c r="K41" s="119">
        <v>208.046585494971</v>
      </c>
      <c r="L41" s="119">
        <v>302.06840057341799</v>
      </c>
      <c r="M41" s="119">
        <v>107.40903112669882</v>
      </c>
      <c r="N41" s="119">
        <v>185.3847812028454</v>
      </c>
      <c r="O41" s="119">
        <v>215.42347905410165</v>
      </c>
      <c r="P41" s="56"/>
      <c r="Q41" s="29"/>
      <c r="R41" s="29"/>
      <c r="S41" s="29"/>
      <c r="Z41" s="15"/>
      <c r="AA41" s="15"/>
      <c r="AB41" s="15"/>
      <c r="AC41" s="15"/>
      <c r="AD41" s="15"/>
      <c r="AE41" s="15"/>
      <c r="AF41" s="15"/>
      <c r="AG41" s="15"/>
      <c r="AH41" s="15"/>
      <c r="AI41" s="15"/>
    </row>
    <row r="42" spans="1:35" s="13" customFormat="1" ht="12.75">
      <c r="A42" s="105">
        <v>3</v>
      </c>
      <c r="B42" s="105">
        <v>4</v>
      </c>
      <c r="C42" s="106">
        <v>2</v>
      </c>
      <c r="D42" s="95">
        <v>766000</v>
      </c>
      <c r="E42" s="45" t="s">
        <v>272</v>
      </c>
      <c r="F42" s="117">
        <v>139</v>
      </c>
      <c r="G42" s="117">
        <v>96</v>
      </c>
      <c r="H42" s="117">
        <v>43</v>
      </c>
      <c r="I42" s="118">
        <v>42.000000000000014</v>
      </c>
      <c r="J42" s="118">
        <v>97</v>
      </c>
      <c r="K42" s="119">
        <v>63.18181818181818</v>
      </c>
      <c r="L42" s="119">
        <v>84.114606150880576</v>
      </c>
      <c r="M42" s="119">
        <v>40.615849626900918</v>
      </c>
      <c r="N42" s="119">
        <v>75.730256040389492</v>
      </c>
      <c r="O42" s="119">
        <v>58.952230460678258</v>
      </c>
      <c r="P42" s="56"/>
      <c r="Q42" s="29"/>
      <c r="R42" s="29"/>
      <c r="S42" s="29"/>
      <c r="Z42" s="15"/>
      <c r="AA42" s="15"/>
      <c r="AB42" s="15"/>
      <c r="AC42" s="15"/>
      <c r="AD42" s="15"/>
      <c r="AE42" s="15"/>
      <c r="AF42" s="15"/>
      <c r="AG42" s="15"/>
      <c r="AH42" s="15"/>
      <c r="AI42" s="15"/>
    </row>
    <row r="43" spans="1:35" s="13" customFormat="1" ht="12.75">
      <c r="A43" s="105">
        <v>3</v>
      </c>
      <c r="B43" s="105">
        <v>4</v>
      </c>
      <c r="C43" s="106">
        <v>2</v>
      </c>
      <c r="D43" s="95">
        <v>962000</v>
      </c>
      <c r="E43" s="45" t="s">
        <v>276</v>
      </c>
      <c r="F43" s="117">
        <v>8</v>
      </c>
      <c r="G43" s="117">
        <v>8</v>
      </c>
      <c r="H43" s="117">
        <v>0</v>
      </c>
      <c r="I43" s="118">
        <v>6</v>
      </c>
      <c r="J43" s="118">
        <v>2.0000000000000004</v>
      </c>
      <c r="K43" s="119">
        <v>5.4050401999864874</v>
      </c>
      <c r="L43" s="119">
        <v>10.329244673983217</v>
      </c>
      <c r="M43" s="119">
        <v>0</v>
      </c>
      <c r="N43" s="119">
        <v>16.163793103448274</v>
      </c>
      <c r="O43" s="119">
        <v>1.8035891423933632</v>
      </c>
      <c r="P43" s="56"/>
      <c r="Q43" s="29"/>
      <c r="R43" s="29"/>
      <c r="S43" s="29"/>
      <c r="Z43" s="15"/>
      <c r="AA43" s="15"/>
      <c r="AB43" s="15"/>
      <c r="AC43" s="15"/>
      <c r="AD43" s="15"/>
      <c r="AE43" s="15"/>
      <c r="AF43" s="15"/>
      <c r="AG43" s="15"/>
      <c r="AH43" s="15"/>
      <c r="AI43" s="15"/>
    </row>
    <row r="44" spans="1:35" s="13" customFormat="1" ht="12.75">
      <c r="A44" s="105">
        <v>3</v>
      </c>
      <c r="B44" s="105">
        <v>4</v>
      </c>
      <c r="C44" s="106">
        <v>2</v>
      </c>
      <c r="D44" s="95">
        <v>770000</v>
      </c>
      <c r="E44" s="45" t="s">
        <v>273</v>
      </c>
      <c r="F44" s="117">
        <v>116.00000000000003</v>
      </c>
      <c r="G44" s="117">
        <v>90</v>
      </c>
      <c r="H44" s="117">
        <v>26</v>
      </c>
      <c r="I44" s="118">
        <v>22</v>
      </c>
      <c r="J44" s="118">
        <v>94.000000000000028</v>
      </c>
      <c r="K44" s="119">
        <v>52.555273649873158</v>
      </c>
      <c r="L44" s="119">
        <v>79.730687455705166</v>
      </c>
      <c r="M44" s="119">
        <v>24.109792284866469</v>
      </c>
      <c r="N44" s="119">
        <v>40.66543438077634</v>
      </c>
      <c r="O44" s="119">
        <v>56.415796422998461</v>
      </c>
      <c r="P44" s="56"/>
      <c r="Q44" s="29"/>
      <c r="R44" s="29"/>
      <c r="S44" s="29"/>
      <c r="Z44" s="15"/>
      <c r="AA44" s="15"/>
      <c r="AB44" s="15"/>
      <c r="AC44" s="15"/>
      <c r="AD44" s="15"/>
      <c r="AE44" s="15"/>
      <c r="AF44" s="15"/>
      <c r="AG44" s="15"/>
      <c r="AH44" s="15"/>
      <c r="AI44" s="15"/>
    </row>
    <row r="45" spans="1:35" s="13" customFormat="1" ht="12.75">
      <c r="A45" s="105">
        <v>3</v>
      </c>
      <c r="B45" s="105">
        <v>4</v>
      </c>
      <c r="C45" s="106">
        <v>2</v>
      </c>
      <c r="D45" s="95">
        <v>162000</v>
      </c>
      <c r="E45" s="45" t="s">
        <v>253</v>
      </c>
      <c r="F45" s="117">
        <v>92.999999999999986</v>
      </c>
      <c r="G45" s="117">
        <v>72</v>
      </c>
      <c r="H45" s="117">
        <v>21</v>
      </c>
      <c r="I45" s="118">
        <v>13</v>
      </c>
      <c r="J45" s="118">
        <v>79.999999999999986</v>
      </c>
      <c r="K45" s="119">
        <v>97.884433217556037</v>
      </c>
      <c r="L45" s="119">
        <v>144.84007242003619</v>
      </c>
      <c r="M45" s="119">
        <v>46.357615894039739</v>
      </c>
      <c r="N45" s="119">
        <v>50.446255335661625</v>
      </c>
      <c r="O45" s="119">
        <v>115.54015020219525</v>
      </c>
      <c r="P45" s="56"/>
      <c r="Q45" s="29"/>
      <c r="R45" s="29"/>
      <c r="S45" s="29"/>
      <c r="Z45" s="15"/>
      <c r="AA45" s="15"/>
      <c r="AB45" s="15"/>
      <c r="AC45" s="15"/>
      <c r="AD45" s="15"/>
      <c r="AE45" s="15"/>
      <c r="AF45" s="15"/>
      <c r="AG45" s="15"/>
      <c r="AH45" s="15"/>
      <c r="AI45" s="15"/>
    </row>
    <row r="46" spans="1:35" s="13" customFormat="1" ht="12.75">
      <c r="A46" s="105">
        <v>3</v>
      </c>
      <c r="B46" s="105">
        <v>4</v>
      </c>
      <c r="C46" s="106">
        <v>2</v>
      </c>
      <c r="D46" s="95">
        <v>374000</v>
      </c>
      <c r="E46" s="45" t="s">
        <v>261</v>
      </c>
      <c r="F46" s="117">
        <v>316.00000000000006</v>
      </c>
      <c r="G46" s="117">
        <v>222</v>
      </c>
      <c r="H46" s="117">
        <v>94</v>
      </c>
      <c r="I46" s="118">
        <v>68.999999999999972</v>
      </c>
      <c r="J46" s="118">
        <v>247.00000000000009</v>
      </c>
      <c r="K46" s="119">
        <v>135.15825491873397</v>
      </c>
      <c r="L46" s="119">
        <v>185.16973892735007</v>
      </c>
      <c r="M46" s="119">
        <v>82.521288736721985</v>
      </c>
      <c r="N46" s="119">
        <v>117.56687681035946</v>
      </c>
      <c r="O46" s="119">
        <v>141.05419450631038</v>
      </c>
      <c r="P46" s="56"/>
      <c r="Q46" s="29"/>
      <c r="R46" s="29"/>
      <c r="S46" s="29"/>
      <c r="Z46" s="15"/>
      <c r="AA46" s="15"/>
      <c r="AB46" s="15"/>
      <c r="AC46" s="15"/>
      <c r="AD46" s="15"/>
      <c r="AE46" s="15"/>
      <c r="AF46" s="15"/>
      <c r="AG46" s="15"/>
      <c r="AH46" s="15"/>
      <c r="AI46" s="15"/>
    </row>
    <row r="47" spans="1:35" s="13" customFormat="1" ht="12.75">
      <c r="A47" s="105">
        <v>3</v>
      </c>
      <c r="B47" s="105">
        <v>4</v>
      </c>
      <c r="C47" s="106">
        <v>2</v>
      </c>
      <c r="D47" s="95">
        <v>966000</v>
      </c>
      <c r="E47" s="45" t="s">
        <v>277</v>
      </c>
      <c r="F47" s="117">
        <v>156</v>
      </c>
      <c r="G47" s="117">
        <v>128</v>
      </c>
      <c r="H47" s="117">
        <v>28</v>
      </c>
      <c r="I47" s="118">
        <v>54.000000000000007</v>
      </c>
      <c r="J47" s="118">
        <v>101.99999999999999</v>
      </c>
      <c r="K47" s="119">
        <v>78.919411139778418</v>
      </c>
      <c r="L47" s="119">
        <v>122.88786482334869</v>
      </c>
      <c r="M47" s="119">
        <v>29.943321569885573</v>
      </c>
      <c r="N47" s="119">
        <v>112.50000000000001</v>
      </c>
      <c r="O47" s="119">
        <v>68.149929845660452</v>
      </c>
      <c r="P47" s="56"/>
      <c r="Q47" s="29"/>
      <c r="R47" s="29"/>
      <c r="S47" s="29"/>
      <c r="Z47" s="15"/>
      <c r="AA47" s="15"/>
      <c r="AB47" s="15"/>
      <c r="AC47" s="15"/>
      <c r="AD47" s="15"/>
      <c r="AE47" s="15"/>
      <c r="AF47" s="15"/>
      <c r="AG47" s="15"/>
      <c r="AH47" s="15"/>
      <c r="AI47" s="15"/>
    </row>
    <row r="48" spans="1:35" s="13" customFormat="1" ht="12.75">
      <c r="A48" s="105">
        <v>3</v>
      </c>
      <c r="B48" s="105">
        <v>4</v>
      </c>
      <c r="C48" s="106">
        <v>2</v>
      </c>
      <c r="D48" s="95">
        <v>774000</v>
      </c>
      <c r="E48" s="45" t="s">
        <v>274</v>
      </c>
      <c r="F48" s="117">
        <v>250.00000000000006</v>
      </c>
      <c r="G48" s="117">
        <v>179</v>
      </c>
      <c r="H48" s="117">
        <v>71</v>
      </c>
      <c r="I48" s="118">
        <v>41.000000000000007</v>
      </c>
      <c r="J48" s="118">
        <v>209.00000000000003</v>
      </c>
      <c r="K48" s="119">
        <v>100.83084617246111</v>
      </c>
      <c r="L48" s="119">
        <v>138.74893419114798</v>
      </c>
      <c r="M48" s="119">
        <v>59.698982594803667</v>
      </c>
      <c r="N48" s="119">
        <v>66.022544283413865</v>
      </c>
      <c r="O48" s="119">
        <v>112.46233318984073</v>
      </c>
      <c r="P48" s="56"/>
      <c r="Q48" s="29"/>
      <c r="R48" s="29"/>
      <c r="S48" s="29"/>
      <c r="Z48" s="15"/>
      <c r="AA48" s="15"/>
      <c r="AB48" s="15"/>
      <c r="AC48" s="15"/>
      <c r="AD48" s="15"/>
      <c r="AE48" s="15"/>
      <c r="AF48" s="15"/>
      <c r="AG48" s="15"/>
      <c r="AH48" s="15"/>
      <c r="AI48" s="15"/>
    </row>
    <row r="49" spans="1:35" s="13" customFormat="1" ht="12.75">
      <c r="A49" s="105">
        <v>3</v>
      </c>
      <c r="B49" s="105">
        <v>4</v>
      </c>
      <c r="C49" s="106">
        <v>2</v>
      </c>
      <c r="D49" s="95">
        <v>378000</v>
      </c>
      <c r="E49" s="45" t="s">
        <v>262</v>
      </c>
      <c r="F49" s="117">
        <v>31.000000000000004</v>
      </c>
      <c r="G49" s="117">
        <v>24</v>
      </c>
      <c r="H49" s="117">
        <v>7</v>
      </c>
      <c r="I49" s="118">
        <v>6.0000000000000018</v>
      </c>
      <c r="J49" s="118">
        <v>25</v>
      </c>
      <c r="K49" s="119">
        <v>39.830399588847492</v>
      </c>
      <c r="L49" s="119">
        <v>60.422960725075527</v>
      </c>
      <c r="M49" s="119">
        <v>18.367882445552347</v>
      </c>
      <c r="N49" s="119">
        <v>29.644268774703566</v>
      </c>
      <c r="O49" s="119">
        <v>43.410314290675466</v>
      </c>
      <c r="P49" s="56"/>
      <c r="Q49" s="29"/>
      <c r="R49" s="29"/>
      <c r="S49" s="29"/>
      <c r="Z49" s="15"/>
      <c r="AA49" s="15"/>
      <c r="AB49" s="15"/>
      <c r="AC49" s="15"/>
      <c r="AD49" s="15"/>
      <c r="AE49" s="15"/>
      <c r="AF49" s="15"/>
      <c r="AG49" s="15"/>
      <c r="AH49" s="15"/>
      <c r="AI49" s="15"/>
    </row>
    <row r="50" spans="1:35" s="13" customFormat="1" ht="12.75">
      <c r="A50" s="105">
        <v>3</v>
      </c>
      <c r="B50" s="105">
        <v>4</v>
      </c>
      <c r="C50" s="106">
        <v>2</v>
      </c>
      <c r="D50" s="95">
        <v>382000</v>
      </c>
      <c r="E50" s="45" t="s">
        <v>263</v>
      </c>
      <c r="F50" s="117">
        <v>126</v>
      </c>
      <c r="G50" s="117">
        <v>99</v>
      </c>
      <c r="H50" s="117">
        <v>27</v>
      </c>
      <c r="I50" s="118">
        <v>25.999999999999996</v>
      </c>
      <c r="J50" s="118">
        <v>100.00000000000001</v>
      </c>
      <c r="K50" s="119">
        <v>57.1635967698031</v>
      </c>
      <c r="L50" s="119">
        <v>87.224669603524219</v>
      </c>
      <c r="M50" s="119">
        <v>25.252525252525256</v>
      </c>
      <c r="N50" s="119">
        <v>47.29852646898307</v>
      </c>
      <c r="O50" s="119">
        <v>60.441220912662445</v>
      </c>
      <c r="P50" s="56"/>
      <c r="Q50" s="29"/>
      <c r="R50" s="29"/>
      <c r="S50" s="29"/>
      <c r="Z50" s="15"/>
      <c r="AA50" s="15"/>
      <c r="AB50" s="15"/>
      <c r="AC50" s="15"/>
      <c r="AD50" s="15"/>
      <c r="AE50" s="15"/>
      <c r="AF50" s="15"/>
      <c r="AG50" s="15"/>
      <c r="AH50" s="15"/>
      <c r="AI50" s="15"/>
    </row>
    <row r="51" spans="1:35" s="13" customFormat="1" ht="12.75">
      <c r="A51" s="105">
        <v>3</v>
      </c>
      <c r="B51" s="105">
        <v>4</v>
      </c>
      <c r="C51" s="106">
        <v>2</v>
      </c>
      <c r="D51" s="95">
        <v>970000</v>
      </c>
      <c r="E51" s="45" t="s">
        <v>278</v>
      </c>
      <c r="F51" s="117">
        <v>334</v>
      </c>
      <c r="G51" s="117">
        <v>252</v>
      </c>
      <c r="H51" s="117">
        <v>82</v>
      </c>
      <c r="I51" s="118">
        <v>87.000000000000014</v>
      </c>
      <c r="J51" s="118">
        <v>247.00000000000003</v>
      </c>
      <c r="K51" s="119">
        <v>135.91047812817905</v>
      </c>
      <c r="L51" s="119">
        <v>195.68255940363412</v>
      </c>
      <c r="M51" s="119">
        <v>70.103445327861849</v>
      </c>
      <c r="N51" s="119">
        <v>140.75392331337974</v>
      </c>
      <c r="O51" s="119">
        <v>134.28291834293793</v>
      </c>
      <c r="P51" s="56"/>
      <c r="Q51" s="29"/>
      <c r="R51" s="29"/>
      <c r="S51" s="29"/>
      <c r="Z51" s="15"/>
      <c r="AA51" s="15"/>
      <c r="AB51" s="15"/>
      <c r="AC51" s="15"/>
      <c r="AD51" s="15"/>
      <c r="AE51" s="15"/>
      <c r="AF51" s="15"/>
      <c r="AG51" s="15"/>
      <c r="AH51" s="15"/>
      <c r="AI51" s="15"/>
    </row>
    <row r="52" spans="1:35" s="13" customFormat="1" ht="12.75">
      <c r="A52" s="105">
        <v>3</v>
      </c>
      <c r="B52" s="105">
        <v>4</v>
      </c>
      <c r="C52" s="106">
        <v>2</v>
      </c>
      <c r="D52" s="95">
        <v>974000</v>
      </c>
      <c r="E52" s="45" t="s">
        <v>279</v>
      </c>
      <c r="F52" s="120">
        <v>268</v>
      </c>
      <c r="G52" s="117">
        <v>223</v>
      </c>
      <c r="H52" s="117">
        <v>45</v>
      </c>
      <c r="I52" s="118">
        <v>71</v>
      </c>
      <c r="J52" s="118">
        <v>196.99999999999997</v>
      </c>
      <c r="K52" s="119">
        <v>110.46990931574609</v>
      </c>
      <c r="L52" s="119">
        <v>175.1217213758442</v>
      </c>
      <c r="M52" s="119">
        <v>39.042165538781887</v>
      </c>
      <c r="N52" s="119">
        <v>119.95269471194457</v>
      </c>
      <c r="O52" s="119">
        <v>107.40962870072514</v>
      </c>
      <c r="P52" s="56"/>
      <c r="Q52" s="29"/>
      <c r="R52" s="29"/>
      <c r="S52" s="29"/>
      <c r="Z52" s="15"/>
      <c r="AA52" s="15"/>
      <c r="AB52" s="15"/>
      <c r="AC52" s="15"/>
      <c r="AD52" s="15"/>
      <c r="AE52" s="15"/>
      <c r="AF52" s="15"/>
      <c r="AG52" s="15"/>
      <c r="AH52" s="15"/>
      <c r="AI52" s="15"/>
    </row>
    <row r="53" spans="1:35" s="13" customFormat="1" ht="12.75">
      <c r="A53" s="105">
        <v>3</v>
      </c>
      <c r="B53" s="105">
        <v>4</v>
      </c>
      <c r="C53" s="106">
        <v>2</v>
      </c>
      <c r="D53" s="95">
        <v>566000</v>
      </c>
      <c r="E53" s="45" t="s">
        <v>266</v>
      </c>
      <c r="F53" s="117">
        <v>91.000000000000014</v>
      </c>
      <c r="G53" s="117">
        <v>59</v>
      </c>
      <c r="H53" s="117">
        <v>32</v>
      </c>
      <c r="I53" s="118">
        <v>9.0000000000000036</v>
      </c>
      <c r="J53" s="118">
        <v>82.000000000000014</v>
      </c>
      <c r="K53" s="119">
        <v>23.236811194525309</v>
      </c>
      <c r="L53" s="119">
        <v>28.890412300460287</v>
      </c>
      <c r="M53" s="119">
        <v>17.075773745997864</v>
      </c>
      <c r="N53" s="119">
        <v>9.6504396311387559</v>
      </c>
      <c r="O53" s="119">
        <v>27.483576886982174</v>
      </c>
      <c r="P53" s="56"/>
      <c r="Q53" s="29"/>
      <c r="R53" s="29"/>
      <c r="S53" s="29"/>
      <c r="Z53" s="15"/>
      <c r="AA53" s="15"/>
      <c r="AB53" s="15"/>
      <c r="AC53" s="15"/>
      <c r="AD53" s="15"/>
      <c r="AE53" s="15"/>
      <c r="AF53" s="15"/>
      <c r="AG53" s="15"/>
      <c r="AH53" s="15"/>
      <c r="AI53" s="15"/>
    </row>
    <row r="54" spans="1:35" s="13" customFormat="1" ht="12.75">
      <c r="A54" s="105">
        <v>3</v>
      </c>
      <c r="B54" s="105">
        <v>3</v>
      </c>
      <c r="C54" s="106">
        <v>2</v>
      </c>
      <c r="D54" s="95">
        <v>978000</v>
      </c>
      <c r="E54" s="65" t="s">
        <v>280</v>
      </c>
      <c r="F54" s="117">
        <v>231.99999999999994</v>
      </c>
      <c r="G54" s="117">
        <v>160</v>
      </c>
      <c r="H54" s="117">
        <v>72</v>
      </c>
      <c r="I54" s="118">
        <v>70</v>
      </c>
      <c r="J54" s="118">
        <v>162</v>
      </c>
      <c r="K54" s="119">
        <v>293.74525196252205</v>
      </c>
      <c r="L54" s="119">
        <v>393.99162767791188</v>
      </c>
      <c r="M54" s="119">
        <v>187.64659890539485</v>
      </c>
      <c r="N54" s="119">
        <v>359.71223021582733</v>
      </c>
      <c r="O54" s="119">
        <v>272.17741935483872</v>
      </c>
      <c r="P54" s="56"/>
      <c r="Q54" s="29"/>
      <c r="R54" s="29"/>
      <c r="S54" s="29"/>
      <c r="Z54" s="15"/>
      <c r="AA54" s="15"/>
      <c r="AB54" s="15"/>
      <c r="AC54" s="15"/>
      <c r="AD54" s="15"/>
      <c r="AE54" s="15"/>
      <c r="AF54" s="15"/>
      <c r="AG54" s="15"/>
      <c r="AH54" s="15"/>
      <c r="AI54" s="15"/>
    </row>
    <row r="55" spans="1:35" s="13" customFormat="1" ht="12.75">
      <c r="A55" s="105">
        <v>3</v>
      </c>
      <c r="B55" s="105">
        <v>4</v>
      </c>
      <c r="C55" s="106">
        <v>2</v>
      </c>
      <c r="D55" s="95">
        <v>166000</v>
      </c>
      <c r="E55" s="45" t="s">
        <v>254</v>
      </c>
      <c r="F55" s="117">
        <v>143</v>
      </c>
      <c r="G55" s="117">
        <v>120</v>
      </c>
      <c r="H55" s="117">
        <v>23</v>
      </c>
      <c r="I55" s="118">
        <v>23.999999999999993</v>
      </c>
      <c r="J55" s="118">
        <v>119.00000000000001</v>
      </c>
      <c r="K55" s="119">
        <v>110.97314915412075</v>
      </c>
      <c r="L55" s="119">
        <v>180.31555221637865</v>
      </c>
      <c r="M55" s="119">
        <v>36.912213127908842</v>
      </c>
      <c r="N55" s="119">
        <v>75.829383886255897</v>
      </c>
      <c r="O55" s="119">
        <v>122.41538936323425</v>
      </c>
      <c r="P55" s="56"/>
      <c r="Q55" s="29"/>
      <c r="R55" s="29"/>
      <c r="S55" s="29"/>
      <c r="Z55" s="15"/>
      <c r="AA55" s="15"/>
      <c r="AB55" s="15"/>
      <c r="AC55" s="15"/>
      <c r="AD55" s="15"/>
      <c r="AE55" s="15"/>
      <c r="AF55" s="15"/>
      <c r="AG55" s="15"/>
      <c r="AH55" s="15"/>
      <c r="AI55" s="15"/>
    </row>
    <row r="56" spans="1:35" s="13" customFormat="1" ht="12.75">
      <c r="A56" s="105">
        <v>3</v>
      </c>
      <c r="B56" s="105">
        <v>4</v>
      </c>
      <c r="C56" s="106">
        <v>2</v>
      </c>
      <c r="D56" s="95">
        <v>570000</v>
      </c>
      <c r="E56" s="45" t="s">
        <v>267</v>
      </c>
      <c r="F56" s="117">
        <v>99.000000000000028</v>
      </c>
      <c r="G56" s="117">
        <v>67</v>
      </c>
      <c r="H56" s="117">
        <v>32</v>
      </c>
      <c r="I56" s="118">
        <v>17.000000000000004</v>
      </c>
      <c r="J56" s="118">
        <v>82.000000000000028</v>
      </c>
      <c r="K56" s="119">
        <v>40.111826911389336</v>
      </c>
      <c r="L56" s="119">
        <v>52.351929989060793</v>
      </c>
      <c r="M56" s="119">
        <v>26.929226626272829</v>
      </c>
      <c r="N56" s="119">
        <v>28.178352395159958</v>
      </c>
      <c r="O56" s="119">
        <v>43.972543972543981</v>
      </c>
      <c r="P56" s="56"/>
      <c r="Q56" s="29"/>
      <c r="R56" s="29"/>
      <c r="S56" s="29"/>
      <c r="Z56" s="15"/>
      <c r="AA56" s="15"/>
      <c r="AB56" s="15"/>
      <c r="AC56" s="15"/>
      <c r="AD56" s="15"/>
      <c r="AE56" s="15"/>
      <c r="AF56" s="15"/>
      <c r="AG56" s="15"/>
      <c r="AH56" s="15"/>
      <c r="AI56" s="15"/>
    </row>
    <row r="57" spans="1:35" s="13" customFormat="1" ht="12.75">
      <c r="A57" s="105">
        <v>3</v>
      </c>
      <c r="B57" s="105">
        <v>4</v>
      </c>
      <c r="C57" s="106">
        <v>2</v>
      </c>
      <c r="D57" s="95">
        <v>170000</v>
      </c>
      <c r="E57" s="45" t="s">
        <v>256</v>
      </c>
      <c r="F57" s="117">
        <v>345.00000000000011</v>
      </c>
      <c r="G57" s="117">
        <v>246</v>
      </c>
      <c r="H57" s="117">
        <v>99</v>
      </c>
      <c r="I57" s="118">
        <v>62.999999999999986</v>
      </c>
      <c r="J57" s="118">
        <v>282.00000000000011</v>
      </c>
      <c r="K57" s="119">
        <v>210.02008887806667</v>
      </c>
      <c r="L57" s="119">
        <v>290.06013441811103</v>
      </c>
      <c r="M57" s="119">
        <v>124.59098917694438</v>
      </c>
      <c r="N57" s="119">
        <v>155.78635014836792</v>
      </c>
      <c r="O57" s="119">
        <v>227.73156747153365</v>
      </c>
      <c r="P57" s="56"/>
      <c r="Q57" s="29"/>
      <c r="R57" s="29"/>
      <c r="S57" s="29"/>
      <c r="Z57" s="15"/>
      <c r="AA57" s="15"/>
      <c r="AB57" s="15"/>
      <c r="AC57" s="15"/>
      <c r="AD57" s="15"/>
      <c r="AE57" s="15"/>
      <c r="AF57" s="15"/>
      <c r="AG57" s="15"/>
      <c r="AH57" s="15"/>
      <c r="AI57" s="15"/>
    </row>
    <row r="58" spans="1:35" s="13" customFormat="1" ht="12.75">
      <c r="A58" s="108"/>
      <c r="B58" s="108"/>
      <c r="C58" s="108"/>
      <c r="D58" s="99"/>
      <c r="E58" s="88" t="s">
        <v>210</v>
      </c>
      <c r="F58" s="89">
        <v>5217</v>
      </c>
      <c r="G58" s="89">
        <v>3874</v>
      </c>
      <c r="H58" s="89">
        <v>1343</v>
      </c>
      <c r="I58" s="89">
        <v>1157</v>
      </c>
      <c r="J58" s="89">
        <v>4060.0000000000005</v>
      </c>
      <c r="K58" s="201">
        <v>96.245023558538449</v>
      </c>
      <c r="L58" s="201">
        <v>137.57835111955538</v>
      </c>
      <c r="M58" s="201">
        <v>51.560838333928416</v>
      </c>
      <c r="N58" s="201">
        <v>86.811677933927086</v>
      </c>
      <c r="O58" s="201">
        <v>99.32065649486151</v>
      </c>
      <c r="P58" s="215"/>
      <c r="Q58" s="34"/>
      <c r="R58" s="29"/>
      <c r="S58" s="29"/>
      <c r="T58" s="216"/>
      <c r="Z58" s="15"/>
      <c r="AA58" s="15"/>
      <c r="AB58" s="15"/>
      <c r="AC58" s="15"/>
      <c r="AD58" s="15"/>
      <c r="AE58" s="15"/>
      <c r="AF58" s="15"/>
      <c r="AG58" s="15"/>
      <c r="AH58" s="15"/>
      <c r="AI58" s="15"/>
    </row>
    <row r="59" spans="1:35" s="13" customFormat="1" ht="12.75">
      <c r="A59" s="105">
        <v>4</v>
      </c>
      <c r="B59" s="105">
        <v>2</v>
      </c>
      <c r="C59" s="106">
        <v>3</v>
      </c>
      <c r="D59" s="95">
        <v>334004</v>
      </c>
      <c r="E59" s="45" t="s">
        <v>57</v>
      </c>
      <c r="F59" s="117">
        <v>86.000000000000043</v>
      </c>
      <c r="G59" s="117">
        <v>60</v>
      </c>
      <c r="H59" s="117">
        <v>26</v>
      </c>
      <c r="I59" s="118">
        <v>11.999999999999998</v>
      </c>
      <c r="J59" s="118">
        <v>74.000000000000043</v>
      </c>
      <c r="K59" s="121">
        <v>125.84138132865093</v>
      </c>
      <c r="L59" s="121">
        <v>166.9449081803005</v>
      </c>
      <c r="M59" s="121">
        <v>80.246913580246925</v>
      </c>
      <c r="N59" s="121">
        <v>72.551390568319221</v>
      </c>
      <c r="O59" s="121">
        <v>142.85714285714295</v>
      </c>
      <c r="P59" s="56"/>
      <c r="Q59" s="29"/>
      <c r="R59" s="29"/>
      <c r="S59" s="29"/>
      <c r="Z59" s="15"/>
      <c r="AA59" s="15"/>
      <c r="AB59" s="15"/>
      <c r="AC59" s="15"/>
      <c r="AD59" s="15"/>
      <c r="AE59" s="15"/>
      <c r="AF59" s="15"/>
      <c r="AG59" s="15"/>
      <c r="AH59" s="15"/>
      <c r="AI59" s="15"/>
    </row>
    <row r="60" spans="1:35" s="13" customFormat="1" ht="12.75">
      <c r="A60" s="105">
        <v>4</v>
      </c>
      <c r="B60" s="105">
        <v>2</v>
      </c>
      <c r="C60" s="106">
        <v>3</v>
      </c>
      <c r="D60" s="95">
        <v>962004</v>
      </c>
      <c r="E60" s="45" t="s">
        <v>149</v>
      </c>
      <c r="F60" s="117">
        <v>15</v>
      </c>
      <c r="G60" s="117">
        <v>14</v>
      </c>
      <c r="H60" s="117">
        <v>1</v>
      </c>
      <c r="I60" s="117">
        <v>2</v>
      </c>
      <c r="J60" s="117">
        <v>13</v>
      </c>
      <c r="K60" s="121">
        <v>67.084078711985683</v>
      </c>
      <c r="L60" s="121">
        <v>121.95121951219512</v>
      </c>
      <c r="M60" s="121">
        <v>9.1911764705882355</v>
      </c>
      <c r="N60" s="121">
        <v>39.447731755424066</v>
      </c>
      <c r="O60" s="121">
        <v>75.187969924812023</v>
      </c>
      <c r="P60" s="56"/>
      <c r="Q60" s="29"/>
      <c r="R60" s="29"/>
      <c r="S60" s="29"/>
      <c r="Z60" s="15"/>
      <c r="AA60" s="15"/>
      <c r="AB60" s="15"/>
      <c r="AC60" s="15"/>
      <c r="AD60" s="15"/>
      <c r="AE60" s="15"/>
      <c r="AF60" s="15"/>
      <c r="AG60" s="15"/>
      <c r="AH60" s="15"/>
      <c r="AI60" s="15"/>
    </row>
    <row r="61" spans="1:35" s="13" customFormat="1" ht="12.75">
      <c r="A61" s="105">
        <v>4</v>
      </c>
      <c r="B61" s="105">
        <v>1</v>
      </c>
      <c r="C61" s="106">
        <v>3</v>
      </c>
      <c r="D61" s="95">
        <v>978004</v>
      </c>
      <c r="E61" s="45" t="s">
        <v>160</v>
      </c>
      <c r="F61" s="117">
        <v>27</v>
      </c>
      <c r="G61" s="117">
        <v>20</v>
      </c>
      <c r="H61" s="117">
        <v>7</v>
      </c>
      <c r="I61" s="118">
        <v>5.0000000000000009</v>
      </c>
      <c r="J61" s="118">
        <v>22</v>
      </c>
      <c r="K61" s="121">
        <v>37.578288100208766</v>
      </c>
      <c r="L61" s="121">
        <v>52.980132450331126</v>
      </c>
      <c r="M61" s="121">
        <v>20.527859237536656</v>
      </c>
      <c r="N61" s="121">
        <v>28.441410693970425</v>
      </c>
      <c r="O61" s="121">
        <v>40.538050488299241</v>
      </c>
      <c r="P61" s="56"/>
      <c r="Q61" s="29"/>
      <c r="R61" s="29"/>
      <c r="S61" s="29"/>
      <c r="Z61" s="15"/>
      <c r="AA61" s="15"/>
      <c r="AB61" s="15"/>
      <c r="AC61" s="15"/>
      <c r="AD61" s="15"/>
      <c r="AE61" s="15"/>
      <c r="AF61" s="15"/>
      <c r="AG61" s="15"/>
      <c r="AH61" s="15"/>
      <c r="AI61" s="15"/>
    </row>
    <row r="62" spans="1:35" s="13" customFormat="1" ht="12.75">
      <c r="A62" s="105">
        <v>4</v>
      </c>
      <c r="B62" s="105">
        <v>2</v>
      </c>
      <c r="C62" s="106">
        <v>3</v>
      </c>
      <c r="D62" s="95">
        <v>562008</v>
      </c>
      <c r="E62" s="45" t="s">
        <v>105</v>
      </c>
      <c r="F62" s="117">
        <v>68</v>
      </c>
      <c r="G62" s="117">
        <v>49</v>
      </c>
      <c r="H62" s="117">
        <v>19</v>
      </c>
      <c r="I62" s="118">
        <v>7.0000000000000009</v>
      </c>
      <c r="J62" s="118">
        <v>61</v>
      </c>
      <c r="K62" s="121">
        <v>147.92255819012399</v>
      </c>
      <c r="L62" s="121">
        <v>205.70948782535683</v>
      </c>
      <c r="M62" s="121">
        <v>85.778781038374717</v>
      </c>
      <c r="N62" s="121">
        <v>58.724832214765108</v>
      </c>
      <c r="O62" s="121">
        <v>179.14831130690163</v>
      </c>
      <c r="P62" s="56"/>
      <c r="Q62" s="29"/>
      <c r="R62" s="29"/>
      <c r="S62" s="29"/>
      <c r="Z62" s="15"/>
      <c r="AA62" s="15"/>
      <c r="AB62" s="15"/>
      <c r="AC62" s="15"/>
      <c r="AD62" s="15"/>
      <c r="AE62" s="15"/>
      <c r="AF62" s="15"/>
      <c r="AG62" s="15"/>
      <c r="AH62" s="15"/>
      <c r="AI62" s="15"/>
    </row>
    <row r="63" spans="1:35" s="13" customFormat="1" ht="12.75">
      <c r="A63" s="105">
        <v>4</v>
      </c>
      <c r="B63" s="105">
        <v>2</v>
      </c>
      <c r="C63" s="106">
        <v>3</v>
      </c>
      <c r="D63" s="95">
        <v>158004</v>
      </c>
      <c r="E63" s="45" t="s">
        <v>30</v>
      </c>
      <c r="F63" s="117">
        <v>43</v>
      </c>
      <c r="G63" s="117">
        <v>33</v>
      </c>
      <c r="H63" s="117">
        <v>10</v>
      </c>
      <c r="I63" s="118">
        <v>11</v>
      </c>
      <c r="J63" s="118">
        <v>32</v>
      </c>
      <c r="K63" s="121">
        <v>69.884609133755887</v>
      </c>
      <c r="L63" s="121">
        <v>104.10094637223975</v>
      </c>
      <c r="M63" s="121">
        <v>33.523298692591347</v>
      </c>
      <c r="N63" s="121">
        <v>69.008782936010036</v>
      </c>
      <c r="O63" s="121">
        <v>70.190831322658482</v>
      </c>
      <c r="P63" s="56"/>
      <c r="Q63" s="29"/>
      <c r="R63" s="29"/>
      <c r="S63" s="29"/>
      <c r="Z63" s="15"/>
      <c r="AA63" s="15"/>
      <c r="AB63" s="15"/>
      <c r="AC63" s="15"/>
      <c r="AD63" s="15"/>
      <c r="AE63" s="15"/>
      <c r="AF63" s="15"/>
      <c r="AG63" s="15"/>
      <c r="AH63" s="15"/>
      <c r="AI63" s="15"/>
    </row>
    <row r="64" spans="1:35" s="13" customFormat="1" ht="12.75">
      <c r="A64" s="105">
        <v>4</v>
      </c>
      <c r="B64" s="105">
        <v>2</v>
      </c>
      <c r="C64" s="106">
        <v>3</v>
      </c>
      <c r="D64" s="95">
        <v>954012</v>
      </c>
      <c r="E64" s="45" t="s">
        <v>139</v>
      </c>
      <c r="F64" s="117">
        <v>59.000000000000007</v>
      </c>
      <c r="G64" s="117">
        <v>49</v>
      </c>
      <c r="H64" s="117">
        <v>10</v>
      </c>
      <c r="I64" s="118">
        <v>18</v>
      </c>
      <c r="J64" s="118">
        <v>41.000000000000007</v>
      </c>
      <c r="K64" s="121">
        <v>148.95228477657159</v>
      </c>
      <c r="L64" s="121">
        <v>237.86407766990288</v>
      </c>
      <c r="M64" s="121">
        <v>52.603892688058913</v>
      </c>
      <c r="N64" s="121">
        <v>186.7219917012448</v>
      </c>
      <c r="O64" s="121">
        <v>136.8034701368035</v>
      </c>
      <c r="P64" s="56"/>
      <c r="Q64" s="29"/>
      <c r="R64" s="29"/>
      <c r="S64" s="29"/>
      <c r="Z64" s="15"/>
      <c r="AA64" s="15"/>
      <c r="AB64" s="15"/>
      <c r="AC64" s="15"/>
      <c r="AD64" s="15"/>
      <c r="AE64" s="15"/>
      <c r="AF64" s="15"/>
      <c r="AG64" s="15"/>
      <c r="AH64" s="15"/>
      <c r="AI64" s="15"/>
    </row>
    <row r="65" spans="1:35" s="13" customFormat="1" ht="12.75">
      <c r="A65" s="105">
        <v>4</v>
      </c>
      <c r="B65" s="105">
        <v>2</v>
      </c>
      <c r="C65" s="109">
        <v>3</v>
      </c>
      <c r="D65" s="95">
        <v>370016</v>
      </c>
      <c r="E65" s="45" t="s">
        <v>73</v>
      </c>
      <c r="F65" s="117">
        <v>88.000000000000014</v>
      </c>
      <c r="G65" s="117">
        <v>65</v>
      </c>
      <c r="H65" s="117">
        <v>23</v>
      </c>
      <c r="I65" s="118">
        <v>20.000000000000004</v>
      </c>
      <c r="J65" s="118">
        <v>68</v>
      </c>
      <c r="K65" s="121">
        <v>148.49814377320286</v>
      </c>
      <c r="L65" s="121">
        <v>212.27955584585237</v>
      </c>
      <c r="M65" s="121">
        <v>80.307262569832403</v>
      </c>
      <c r="N65" s="121">
        <v>133.24450366422388</v>
      </c>
      <c r="O65" s="121">
        <v>153.67231638418079</v>
      </c>
      <c r="P65" s="56"/>
      <c r="Q65" s="29"/>
      <c r="R65" s="29"/>
      <c r="S65" s="29"/>
      <c r="Z65" s="15"/>
      <c r="AA65" s="15"/>
      <c r="AB65" s="15"/>
      <c r="AC65" s="15"/>
      <c r="AD65" s="15"/>
      <c r="AE65" s="15"/>
      <c r="AF65" s="15"/>
      <c r="AG65" s="15"/>
      <c r="AH65" s="15"/>
      <c r="AI65" s="15"/>
    </row>
    <row r="66" spans="1:35" s="13" customFormat="1" ht="12.75">
      <c r="A66" s="105">
        <v>4</v>
      </c>
      <c r="B66" s="105">
        <v>2</v>
      </c>
      <c r="C66" s="106">
        <v>3</v>
      </c>
      <c r="D66" s="95">
        <v>962016</v>
      </c>
      <c r="E66" s="45" t="s">
        <v>150</v>
      </c>
      <c r="F66" s="117">
        <v>23</v>
      </c>
      <c r="G66" s="117">
        <v>16</v>
      </c>
      <c r="H66" s="117">
        <v>7</v>
      </c>
      <c r="I66" s="118">
        <v>11.000000000000002</v>
      </c>
      <c r="J66" s="118">
        <v>12</v>
      </c>
      <c r="K66" s="121">
        <v>46.203294495781442</v>
      </c>
      <c r="L66" s="121">
        <v>61.045402518122856</v>
      </c>
      <c r="M66" s="121">
        <v>29.698769622401358</v>
      </c>
      <c r="N66" s="121">
        <v>87.440381558028633</v>
      </c>
      <c r="O66" s="121">
        <v>32.258064516129032</v>
      </c>
      <c r="P66" s="56"/>
      <c r="Q66" s="29"/>
      <c r="R66" s="29"/>
      <c r="S66" s="29"/>
      <c r="Z66" s="15"/>
      <c r="AA66" s="15"/>
      <c r="AB66" s="15"/>
      <c r="AC66" s="15"/>
      <c r="AD66" s="15"/>
      <c r="AE66" s="15"/>
      <c r="AF66" s="15"/>
      <c r="AG66" s="15"/>
      <c r="AH66" s="15"/>
      <c r="AI66" s="15"/>
    </row>
    <row r="67" spans="1:35" s="13" customFormat="1" ht="12.75">
      <c r="A67" s="105">
        <v>4</v>
      </c>
      <c r="B67" s="105">
        <v>2</v>
      </c>
      <c r="C67" s="106">
        <v>3</v>
      </c>
      <c r="D67" s="95">
        <v>370020</v>
      </c>
      <c r="E67" s="45" t="s">
        <v>74</v>
      </c>
      <c r="F67" s="117">
        <v>43</v>
      </c>
      <c r="G67" s="117">
        <v>37</v>
      </c>
      <c r="H67" s="117">
        <v>6</v>
      </c>
      <c r="I67" s="118">
        <v>13.000000000000002</v>
      </c>
      <c r="J67" s="118">
        <v>30</v>
      </c>
      <c r="K67" s="121">
        <v>68.855084067253799</v>
      </c>
      <c r="L67" s="121">
        <v>113.42734518700183</v>
      </c>
      <c r="M67" s="121">
        <v>20.11397921555481</v>
      </c>
      <c r="N67" s="121">
        <v>82.802547770700656</v>
      </c>
      <c r="O67" s="121">
        <v>64.171122994652407</v>
      </c>
      <c r="P67" s="56"/>
      <c r="Q67" s="29"/>
      <c r="R67" s="29"/>
      <c r="S67" s="29"/>
      <c r="Z67" s="15"/>
      <c r="AA67" s="15"/>
      <c r="AB67" s="15"/>
      <c r="AC67" s="15"/>
      <c r="AD67" s="15"/>
      <c r="AE67" s="15"/>
      <c r="AF67" s="15"/>
      <c r="AG67" s="15"/>
      <c r="AH67" s="15"/>
      <c r="AI67" s="15"/>
    </row>
    <row r="68" spans="1:35" s="13" customFormat="1" ht="12.75">
      <c r="A68" s="105">
        <v>4</v>
      </c>
      <c r="B68" s="105">
        <v>2</v>
      </c>
      <c r="C68" s="109">
        <v>3</v>
      </c>
      <c r="D68" s="95">
        <v>978020</v>
      </c>
      <c r="E68" s="45" t="s">
        <v>161</v>
      </c>
      <c r="F68" s="246">
        <v>90.000000000000014</v>
      </c>
      <c r="G68" s="246">
        <v>76</v>
      </c>
      <c r="H68" s="246">
        <v>14</v>
      </c>
      <c r="I68" s="247">
        <v>6</v>
      </c>
      <c r="J68" s="247">
        <v>84.000000000000014</v>
      </c>
      <c r="K68" s="248">
        <v>158.56236786469347</v>
      </c>
      <c r="L68" s="248">
        <v>252.2402920677066</v>
      </c>
      <c r="M68" s="248">
        <v>52.572286894479909</v>
      </c>
      <c r="N68" s="248">
        <v>43.79562043795621</v>
      </c>
      <c r="O68" s="248">
        <v>195.0766372503484</v>
      </c>
      <c r="P68" s="56"/>
      <c r="Q68" s="29"/>
      <c r="R68" s="29"/>
      <c r="S68" s="29"/>
      <c r="Z68" s="15"/>
      <c r="AA68" s="15"/>
      <c r="AB68" s="15"/>
      <c r="AC68" s="15"/>
      <c r="AD68" s="15"/>
      <c r="AE68" s="15"/>
      <c r="AF68" s="15"/>
      <c r="AG68" s="15"/>
      <c r="AH68" s="15"/>
      <c r="AI68" s="15"/>
    </row>
    <row r="69" spans="1:35" s="13" customFormat="1" ht="12.75">
      <c r="A69" s="105">
        <v>4</v>
      </c>
      <c r="B69" s="105">
        <v>2</v>
      </c>
      <c r="C69" s="106">
        <v>3</v>
      </c>
      <c r="D69" s="95">
        <v>170020</v>
      </c>
      <c r="E69" s="45" t="s">
        <v>49</v>
      </c>
      <c r="F69" s="117">
        <v>68</v>
      </c>
      <c r="G69" s="117">
        <v>52</v>
      </c>
      <c r="H69" s="117">
        <v>16</v>
      </c>
      <c r="I69" s="118">
        <v>10</v>
      </c>
      <c r="J69" s="118">
        <v>58</v>
      </c>
      <c r="K69" s="121">
        <v>129.99426495889887</v>
      </c>
      <c r="L69" s="121">
        <v>191.8111398008115</v>
      </c>
      <c r="M69" s="121">
        <v>63.492063492063494</v>
      </c>
      <c r="N69" s="121">
        <v>76.628352490421449</v>
      </c>
      <c r="O69" s="121">
        <v>147.73306164034642</v>
      </c>
      <c r="P69" s="56"/>
      <c r="Q69" s="29"/>
      <c r="R69" s="29"/>
      <c r="S69" s="29"/>
      <c r="Z69" s="15"/>
      <c r="AA69" s="15"/>
      <c r="AB69" s="15"/>
      <c r="AC69" s="15"/>
      <c r="AD69" s="15"/>
      <c r="AE69" s="15"/>
      <c r="AF69" s="15"/>
      <c r="AG69" s="15"/>
      <c r="AH69" s="15"/>
      <c r="AI69" s="15"/>
    </row>
    <row r="70" spans="1:35" s="13" customFormat="1" ht="12.75">
      <c r="A70" s="105">
        <v>4</v>
      </c>
      <c r="B70" s="105">
        <v>2</v>
      </c>
      <c r="C70" s="106">
        <v>3</v>
      </c>
      <c r="D70" s="95">
        <v>154036</v>
      </c>
      <c r="E70" s="45" t="s">
        <v>29</v>
      </c>
      <c r="F70" s="117">
        <v>44</v>
      </c>
      <c r="G70" s="117">
        <v>35</v>
      </c>
      <c r="H70" s="117">
        <v>9</v>
      </c>
      <c r="I70" s="118">
        <v>12.999999999999998</v>
      </c>
      <c r="J70" s="118">
        <v>31</v>
      </c>
      <c r="K70" s="121">
        <v>59.387231745174788</v>
      </c>
      <c r="L70" s="121">
        <v>91.839412227761741</v>
      </c>
      <c r="M70" s="121">
        <v>25.013896609227345</v>
      </c>
      <c r="N70" s="121">
        <v>73.86363636363636</v>
      </c>
      <c r="O70" s="121">
        <v>54.87696937511064</v>
      </c>
      <c r="P70" s="56"/>
      <c r="Q70" s="29"/>
      <c r="R70" s="29"/>
      <c r="S70" s="29"/>
      <c r="Z70" s="15"/>
      <c r="AA70" s="15"/>
      <c r="AB70" s="15"/>
      <c r="AC70" s="15"/>
      <c r="AD70" s="15"/>
      <c r="AE70" s="15"/>
      <c r="AF70" s="15"/>
      <c r="AG70" s="15"/>
      <c r="AH70" s="15"/>
      <c r="AI70" s="15"/>
    </row>
    <row r="71" spans="1:35" s="13" customFormat="1" ht="12.75">
      <c r="A71" s="105">
        <v>4</v>
      </c>
      <c r="B71" s="105">
        <v>1</v>
      </c>
      <c r="C71" s="106">
        <v>3</v>
      </c>
      <c r="D71" s="95">
        <v>158026</v>
      </c>
      <c r="E71" s="45" t="s">
        <v>36</v>
      </c>
      <c r="F71" s="117">
        <v>61</v>
      </c>
      <c r="G71" s="117">
        <v>38</v>
      </c>
      <c r="H71" s="117">
        <v>23</v>
      </c>
      <c r="I71" s="118">
        <v>15</v>
      </c>
      <c r="J71" s="118">
        <v>46</v>
      </c>
      <c r="K71" s="121">
        <v>100.64345817521861</v>
      </c>
      <c r="L71" s="121">
        <v>124.22360248447204</v>
      </c>
      <c r="M71" s="121">
        <v>76.615589606928708</v>
      </c>
      <c r="N71" s="121">
        <v>93.283582089552226</v>
      </c>
      <c r="O71" s="121">
        <v>103.30114529530654</v>
      </c>
      <c r="P71" s="56"/>
      <c r="Q71" s="29"/>
      <c r="R71" s="29"/>
      <c r="S71" s="29"/>
      <c r="Z71" s="15"/>
      <c r="AA71" s="15"/>
      <c r="AB71" s="15"/>
      <c r="AC71" s="15"/>
      <c r="AD71" s="15"/>
      <c r="AE71" s="15"/>
      <c r="AF71" s="15"/>
      <c r="AG71" s="15"/>
      <c r="AH71" s="15"/>
      <c r="AI71" s="15"/>
    </row>
    <row r="72" spans="1:35" s="13" customFormat="1" ht="12.75">
      <c r="A72" s="105">
        <v>4</v>
      </c>
      <c r="B72" s="105">
        <v>1</v>
      </c>
      <c r="C72" s="106">
        <v>3</v>
      </c>
      <c r="D72" s="95">
        <v>562028</v>
      </c>
      <c r="E72" s="45" t="s">
        <v>111</v>
      </c>
      <c r="F72" s="117">
        <v>90.000000000000014</v>
      </c>
      <c r="G72" s="117">
        <v>69</v>
      </c>
      <c r="H72" s="117">
        <v>21</v>
      </c>
      <c r="I72" s="118">
        <v>12.000000000000004</v>
      </c>
      <c r="J72" s="118">
        <v>78.000000000000014</v>
      </c>
      <c r="K72" s="121">
        <v>208.18875780707847</v>
      </c>
      <c r="L72" s="121">
        <v>312.07598371777476</v>
      </c>
      <c r="M72" s="121">
        <v>99.431818181818187</v>
      </c>
      <c r="N72" s="121">
        <v>121.58054711246204</v>
      </c>
      <c r="O72" s="121">
        <v>233.8129496402878</v>
      </c>
      <c r="P72" s="56"/>
      <c r="Q72" s="29"/>
      <c r="R72" s="29"/>
      <c r="S72" s="29"/>
      <c r="Z72" s="15"/>
      <c r="AA72" s="15"/>
      <c r="AB72" s="15"/>
      <c r="AC72" s="15"/>
      <c r="AD72" s="15"/>
      <c r="AE72" s="15"/>
      <c r="AF72" s="15"/>
      <c r="AG72" s="15"/>
      <c r="AH72" s="15"/>
      <c r="AI72" s="15"/>
    </row>
    <row r="73" spans="1:35" s="13" customFormat="1" ht="12.75">
      <c r="A73" s="105">
        <v>4</v>
      </c>
      <c r="B73" s="105">
        <v>2</v>
      </c>
      <c r="C73" s="106">
        <v>3</v>
      </c>
      <c r="D73" s="95">
        <v>954024</v>
      </c>
      <c r="E73" s="45" t="s">
        <v>142</v>
      </c>
      <c r="F73" s="117">
        <v>25</v>
      </c>
      <c r="G73" s="117">
        <v>14</v>
      </c>
      <c r="H73" s="117">
        <v>11</v>
      </c>
      <c r="I73" s="118">
        <v>11</v>
      </c>
      <c r="J73" s="118">
        <v>14</v>
      </c>
      <c r="K73" s="121">
        <v>65.376569037656907</v>
      </c>
      <c r="L73" s="121">
        <v>69.444444444444443</v>
      </c>
      <c r="M73" s="121">
        <v>60.840707964601769</v>
      </c>
      <c r="N73" s="121">
        <v>106.28019323671498</v>
      </c>
      <c r="O73" s="121">
        <v>50.197203298673358</v>
      </c>
      <c r="P73" s="56"/>
      <c r="Q73" s="29"/>
      <c r="R73" s="29"/>
      <c r="S73" s="29"/>
      <c r="Z73" s="15"/>
      <c r="AA73" s="15"/>
      <c r="AB73" s="15"/>
      <c r="AC73" s="15"/>
      <c r="AD73" s="15"/>
      <c r="AE73" s="15"/>
      <c r="AF73" s="15"/>
      <c r="AG73" s="15"/>
      <c r="AH73" s="15"/>
      <c r="AI73" s="15"/>
    </row>
    <row r="74" spans="1:35" s="13" customFormat="1" ht="12.75">
      <c r="A74" s="105">
        <v>4</v>
      </c>
      <c r="B74" s="105">
        <v>2</v>
      </c>
      <c r="C74" s="106">
        <v>3</v>
      </c>
      <c r="D74" s="95">
        <v>978032</v>
      </c>
      <c r="E74" s="45" t="s">
        <v>164</v>
      </c>
      <c r="F74" s="117">
        <v>27</v>
      </c>
      <c r="G74" s="117">
        <v>21</v>
      </c>
      <c r="H74" s="117">
        <v>6</v>
      </c>
      <c r="I74" s="118">
        <v>7</v>
      </c>
      <c r="J74" s="118">
        <v>20</v>
      </c>
      <c r="K74" s="121">
        <v>71.961620469083158</v>
      </c>
      <c r="L74" s="121">
        <v>110.46817464492372</v>
      </c>
      <c r="M74" s="121">
        <v>32.414910858995135</v>
      </c>
      <c r="N74" s="121">
        <v>76.33587786259541</v>
      </c>
      <c r="O74" s="121">
        <v>70.546737213403873</v>
      </c>
      <c r="P74" s="56"/>
      <c r="Q74" s="29"/>
      <c r="R74" s="29"/>
      <c r="S74" s="29"/>
      <c r="Z74" s="15"/>
      <c r="AA74" s="15"/>
      <c r="AB74" s="15"/>
      <c r="AC74" s="15"/>
      <c r="AD74" s="15"/>
      <c r="AE74" s="15"/>
      <c r="AF74" s="15"/>
      <c r="AG74" s="15"/>
      <c r="AH74" s="15"/>
      <c r="AI74" s="15"/>
    </row>
    <row r="75" spans="1:35" s="13" customFormat="1" ht="12.75">
      <c r="A75" s="105">
        <v>4</v>
      </c>
      <c r="B75" s="105">
        <v>2</v>
      </c>
      <c r="C75" s="106">
        <v>3</v>
      </c>
      <c r="D75" s="95">
        <v>382060</v>
      </c>
      <c r="E75" s="45" t="s">
        <v>93</v>
      </c>
      <c r="F75" s="117">
        <v>33</v>
      </c>
      <c r="G75" s="117">
        <v>26</v>
      </c>
      <c r="H75" s="117">
        <v>7</v>
      </c>
      <c r="I75" s="118">
        <v>9.0000000000000018</v>
      </c>
      <c r="J75" s="118">
        <v>24</v>
      </c>
      <c r="K75" s="121">
        <v>55.230125523012546</v>
      </c>
      <c r="L75" s="121">
        <v>80.445544554455452</v>
      </c>
      <c r="M75" s="121">
        <v>25.519504192489975</v>
      </c>
      <c r="N75" s="121">
        <v>58.139534883720941</v>
      </c>
      <c r="O75" s="121">
        <v>54.212785181838719</v>
      </c>
      <c r="P75" s="56"/>
      <c r="Q75" s="29"/>
      <c r="R75" s="29"/>
      <c r="S75" s="29"/>
      <c r="Z75" s="15"/>
      <c r="AA75" s="15"/>
      <c r="AB75" s="15"/>
      <c r="AC75" s="15"/>
      <c r="AD75" s="15"/>
      <c r="AE75" s="15"/>
      <c r="AF75" s="15"/>
      <c r="AG75" s="15"/>
      <c r="AH75" s="15"/>
      <c r="AI75" s="15"/>
    </row>
    <row r="76" spans="1:35" s="13" customFormat="1" ht="12.75">
      <c r="A76" s="105">
        <v>4</v>
      </c>
      <c r="B76" s="105">
        <v>2</v>
      </c>
      <c r="C76" s="106">
        <v>3</v>
      </c>
      <c r="D76" s="95">
        <v>962060</v>
      </c>
      <c r="E76" s="45" t="s">
        <v>155</v>
      </c>
      <c r="F76" s="117">
        <v>17</v>
      </c>
      <c r="G76" s="117">
        <v>17</v>
      </c>
      <c r="H76" s="117">
        <v>0</v>
      </c>
      <c r="I76" s="118">
        <v>7</v>
      </c>
      <c r="J76" s="118">
        <v>10</v>
      </c>
      <c r="K76" s="121">
        <v>61.173083843109033</v>
      </c>
      <c r="L76" s="121">
        <v>118.54951185495118</v>
      </c>
      <c r="M76" s="121">
        <v>0</v>
      </c>
      <c r="N76" s="121">
        <v>97.902097902097907</v>
      </c>
      <c r="O76" s="121">
        <v>48.449612403100772</v>
      </c>
      <c r="P76" s="56"/>
      <c r="Q76" s="29"/>
      <c r="R76" s="29"/>
      <c r="S76" s="29"/>
      <c r="Z76" s="15"/>
      <c r="AA76" s="15"/>
      <c r="AB76" s="15"/>
      <c r="AC76" s="15"/>
      <c r="AD76" s="15"/>
      <c r="AE76" s="15"/>
      <c r="AF76" s="15"/>
      <c r="AG76" s="15"/>
      <c r="AH76" s="15"/>
      <c r="AI76" s="15"/>
    </row>
    <row r="77" spans="1:35" s="13" customFormat="1" ht="12.75">
      <c r="A77" s="105">
        <v>4</v>
      </c>
      <c r="B77" s="105">
        <v>2</v>
      </c>
      <c r="C77" s="106">
        <v>3</v>
      </c>
      <c r="D77" s="95">
        <v>362040</v>
      </c>
      <c r="E77" s="45" t="s">
        <v>70</v>
      </c>
      <c r="F77" s="117">
        <v>80</v>
      </c>
      <c r="G77" s="117">
        <v>63</v>
      </c>
      <c r="H77" s="117">
        <v>17</v>
      </c>
      <c r="I77" s="118">
        <v>20</v>
      </c>
      <c r="J77" s="118">
        <v>60</v>
      </c>
      <c r="K77" s="121">
        <v>150.31942878617062</v>
      </c>
      <c r="L77" s="121">
        <v>230.09495982468954</v>
      </c>
      <c r="M77" s="121">
        <v>65.78947368421052</v>
      </c>
      <c r="N77" s="121">
        <v>146.41288433382138</v>
      </c>
      <c r="O77" s="121">
        <v>151.66835187057634</v>
      </c>
      <c r="P77" s="56"/>
      <c r="Q77" s="29"/>
      <c r="R77" s="29"/>
      <c r="S77" s="29"/>
      <c r="Z77" s="15"/>
      <c r="AA77" s="15"/>
      <c r="AB77" s="15"/>
      <c r="AC77" s="15"/>
      <c r="AD77" s="15"/>
      <c r="AE77" s="15"/>
      <c r="AF77" s="15"/>
      <c r="AG77" s="15"/>
      <c r="AH77" s="15"/>
      <c r="AI77" s="15"/>
    </row>
    <row r="78" spans="1:35" s="13" customFormat="1" ht="12.75">
      <c r="A78" s="108"/>
      <c r="B78" s="108"/>
      <c r="C78" s="108"/>
      <c r="D78" s="99"/>
      <c r="E78" s="88" t="s">
        <v>211</v>
      </c>
      <c r="F78" s="89">
        <v>987.00000000000011</v>
      </c>
      <c r="G78" s="89">
        <v>754</v>
      </c>
      <c r="H78" s="89">
        <v>233</v>
      </c>
      <c r="I78" s="89">
        <v>209</v>
      </c>
      <c r="J78" s="89">
        <v>778</v>
      </c>
      <c r="K78" s="201">
        <v>100.23662749956839</v>
      </c>
      <c r="L78" s="201">
        <v>147.265625</v>
      </c>
      <c r="M78" s="201">
        <v>49.294433748704172</v>
      </c>
      <c r="N78" s="201">
        <v>84.92827827217684</v>
      </c>
      <c r="O78" s="201">
        <v>105.33726881312789</v>
      </c>
      <c r="P78" s="56"/>
      <c r="Q78" s="29"/>
      <c r="R78" s="29"/>
      <c r="S78" s="29"/>
      <c r="Z78" s="15"/>
      <c r="AA78" s="15"/>
      <c r="AB78" s="15"/>
      <c r="AC78" s="15"/>
      <c r="AD78" s="15"/>
      <c r="AE78" s="15"/>
      <c r="AF78" s="15"/>
      <c r="AG78" s="15"/>
      <c r="AH78" s="15"/>
      <c r="AI78" s="15"/>
    </row>
    <row r="79" spans="1:35" s="13" customFormat="1" ht="12.75">
      <c r="A79" s="105">
        <v>5</v>
      </c>
      <c r="B79" s="105">
        <v>3</v>
      </c>
      <c r="C79" s="106">
        <v>3</v>
      </c>
      <c r="D79" s="95">
        <v>770004</v>
      </c>
      <c r="E79" s="45" t="s">
        <v>129</v>
      </c>
      <c r="F79" s="117">
        <v>36</v>
      </c>
      <c r="G79" s="117">
        <v>27</v>
      </c>
      <c r="H79" s="117">
        <v>9</v>
      </c>
      <c r="I79" s="118">
        <v>16</v>
      </c>
      <c r="J79" s="118">
        <v>20.000000000000004</v>
      </c>
      <c r="K79" s="121">
        <v>52.173913043478265</v>
      </c>
      <c r="L79" s="121">
        <v>74.544450579790166</v>
      </c>
      <c r="M79" s="121">
        <v>27.45576571079927</v>
      </c>
      <c r="N79" s="121">
        <v>94.284030642309958</v>
      </c>
      <c r="O79" s="121">
        <v>38.43936190659236</v>
      </c>
      <c r="P79" s="56"/>
      <c r="Q79" s="29"/>
      <c r="R79" s="29"/>
      <c r="S79" s="29"/>
      <c r="Z79" s="15"/>
      <c r="AA79" s="15"/>
      <c r="AB79" s="15"/>
      <c r="AC79" s="15"/>
      <c r="AD79" s="15"/>
      <c r="AE79" s="15"/>
      <c r="AF79" s="15"/>
      <c r="AG79" s="15"/>
      <c r="AH79" s="15"/>
      <c r="AI79" s="15"/>
    </row>
    <row r="80" spans="1:35" s="13" customFormat="1" ht="12.75">
      <c r="A80" s="105">
        <v>5</v>
      </c>
      <c r="B80" s="105">
        <v>3</v>
      </c>
      <c r="C80" s="106">
        <v>3</v>
      </c>
      <c r="D80" s="95">
        <v>570008</v>
      </c>
      <c r="E80" s="45" t="s">
        <v>119</v>
      </c>
      <c r="F80" s="117">
        <v>60.999999999999993</v>
      </c>
      <c r="G80" s="117">
        <v>55</v>
      </c>
      <c r="H80" s="117">
        <v>6</v>
      </c>
      <c r="I80" s="118">
        <v>20</v>
      </c>
      <c r="J80" s="118">
        <v>41</v>
      </c>
      <c r="K80" s="121">
        <v>112.52536432392546</v>
      </c>
      <c r="L80" s="121">
        <v>194.69026548672565</v>
      </c>
      <c r="M80" s="121">
        <v>23.112480739599384</v>
      </c>
      <c r="N80" s="121">
        <v>157.35641227380015</v>
      </c>
      <c r="O80" s="121">
        <v>98.795180722891558</v>
      </c>
      <c r="P80" s="56"/>
      <c r="Q80" s="29"/>
      <c r="R80" s="29"/>
      <c r="S80" s="29"/>
      <c r="Z80" s="15"/>
      <c r="AA80" s="15"/>
      <c r="AB80" s="15"/>
      <c r="AC80" s="15"/>
      <c r="AD80" s="15"/>
      <c r="AE80" s="15"/>
      <c r="AF80" s="15"/>
      <c r="AG80" s="15"/>
      <c r="AH80" s="15"/>
      <c r="AI80" s="15"/>
    </row>
    <row r="81" spans="1:35" s="13" customFormat="1" ht="12.75">
      <c r="A81" s="105">
        <v>5</v>
      </c>
      <c r="B81" s="105">
        <v>3</v>
      </c>
      <c r="C81" s="106">
        <v>3</v>
      </c>
      <c r="D81" s="95">
        <v>362004</v>
      </c>
      <c r="E81" s="45" t="s">
        <v>238</v>
      </c>
      <c r="F81" s="117">
        <v>38</v>
      </c>
      <c r="G81" s="117">
        <v>23</v>
      </c>
      <c r="H81" s="117">
        <v>15</v>
      </c>
      <c r="I81" s="118">
        <v>3</v>
      </c>
      <c r="J81" s="118">
        <v>35</v>
      </c>
      <c r="K81" s="121">
        <v>119.64735516372797</v>
      </c>
      <c r="L81" s="121">
        <v>137.14967203339296</v>
      </c>
      <c r="M81" s="121">
        <v>100.0667111407605</v>
      </c>
      <c r="N81" s="121">
        <v>36.674816625916868</v>
      </c>
      <c r="O81" s="121">
        <v>148.43087362171332</v>
      </c>
      <c r="P81" s="56"/>
      <c r="Q81" s="29"/>
      <c r="R81" s="29"/>
      <c r="S81" s="29"/>
      <c r="Z81" s="15"/>
      <c r="AA81" s="15"/>
      <c r="AB81" s="15"/>
      <c r="AC81" s="15"/>
      <c r="AD81" s="15"/>
      <c r="AE81" s="15"/>
      <c r="AF81" s="15"/>
      <c r="AG81" s="15"/>
      <c r="AH81" s="15"/>
      <c r="AI81" s="15"/>
    </row>
    <row r="82" spans="1:35" s="13" customFormat="1" ht="12.75">
      <c r="A82" s="105">
        <v>5</v>
      </c>
      <c r="B82" s="105">
        <v>3</v>
      </c>
      <c r="C82" s="106">
        <v>3</v>
      </c>
      <c r="D82" s="95">
        <v>362012</v>
      </c>
      <c r="E82" s="45" t="s">
        <v>64</v>
      </c>
      <c r="F82" s="117">
        <v>95.000000000000014</v>
      </c>
      <c r="G82" s="117">
        <v>67</v>
      </c>
      <c r="H82" s="117">
        <v>28</v>
      </c>
      <c r="I82" s="118">
        <v>21.000000000000007</v>
      </c>
      <c r="J82" s="118">
        <v>74</v>
      </c>
      <c r="K82" s="121">
        <v>153.10233682514104</v>
      </c>
      <c r="L82" s="121">
        <v>212.22679759265125</v>
      </c>
      <c r="M82" s="121">
        <v>91.863517060367457</v>
      </c>
      <c r="N82" s="121">
        <v>126.73506336753174</v>
      </c>
      <c r="O82" s="121">
        <v>162.70888302550571</v>
      </c>
      <c r="P82" s="56"/>
      <c r="Q82" s="29"/>
      <c r="R82" s="29"/>
      <c r="S82" s="29"/>
      <c r="Z82" s="15"/>
      <c r="AA82" s="15"/>
      <c r="AB82" s="15"/>
      <c r="AC82" s="15"/>
      <c r="AD82" s="15"/>
      <c r="AE82" s="15"/>
      <c r="AF82" s="15"/>
      <c r="AG82" s="15"/>
      <c r="AH82" s="15"/>
      <c r="AI82" s="15"/>
    </row>
    <row r="83" spans="1:35" s="13" customFormat="1" ht="12.75">
      <c r="A83" s="105">
        <v>5</v>
      </c>
      <c r="B83" s="105">
        <v>3</v>
      </c>
      <c r="C83" s="110">
        <v>3</v>
      </c>
      <c r="D83" s="95">
        <v>362016</v>
      </c>
      <c r="E83" s="45" t="s">
        <v>239</v>
      </c>
      <c r="F83" s="117">
        <v>43</v>
      </c>
      <c r="G83" s="117">
        <v>31</v>
      </c>
      <c r="H83" s="117">
        <v>12</v>
      </c>
      <c r="I83" s="118">
        <v>11</v>
      </c>
      <c r="J83" s="118">
        <v>31.999999999999996</v>
      </c>
      <c r="K83" s="121">
        <v>136.33481293595435</v>
      </c>
      <c r="L83" s="121">
        <v>195.70707070707073</v>
      </c>
      <c r="M83" s="121">
        <v>76.433121019108285</v>
      </c>
      <c r="N83" s="121">
        <v>138.19095477386935</v>
      </c>
      <c r="O83" s="121">
        <v>135.70822731128072</v>
      </c>
      <c r="P83" s="56"/>
      <c r="Q83" s="29"/>
      <c r="R83" s="29"/>
      <c r="S83" s="29"/>
      <c r="Z83" s="15"/>
      <c r="AA83" s="15"/>
      <c r="AB83" s="15"/>
      <c r="AC83" s="15"/>
      <c r="AD83" s="15"/>
      <c r="AE83" s="15"/>
      <c r="AF83" s="15"/>
      <c r="AG83" s="15"/>
      <c r="AH83" s="15"/>
      <c r="AI83" s="15"/>
    </row>
    <row r="84" spans="1:35" s="13" customFormat="1" ht="12.75">
      <c r="A84" s="105">
        <v>5</v>
      </c>
      <c r="B84" s="105">
        <v>3</v>
      </c>
      <c r="C84" s="106">
        <v>3</v>
      </c>
      <c r="D84" s="95">
        <v>154008</v>
      </c>
      <c r="E84" s="45" t="s">
        <v>25</v>
      </c>
      <c r="F84" s="117">
        <v>95</v>
      </c>
      <c r="G84" s="117">
        <v>78</v>
      </c>
      <c r="H84" s="117">
        <v>17</v>
      </c>
      <c r="I84" s="118">
        <v>26.000000000000004</v>
      </c>
      <c r="J84" s="118">
        <v>69</v>
      </c>
      <c r="K84" s="121">
        <v>216.05640209233567</v>
      </c>
      <c r="L84" s="121">
        <v>333.33333333333331</v>
      </c>
      <c r="M84" s="121">
        <v>82.644628099173559</v>
      </c>
      <c r="N84" s="121">
        <v>239.19043238270473</v>
      </c>
      <c r="O84" s="121">
        <v>208.45921450151059</v>
      </c>
      <c r="P84" s="56"/>
      <c r="Q84" s="29"/>
      <c r="R84" s="29"/>
      <c r="S84" s="29"/>
      <c r="Z84" s="15"/>
      <c r="AA84" s="15"/>
      <c r="AB84" s="15"/>
      <c r="AC84" s="15"/>
      <c r="AD84" s="15"/>
      <c r="AE84" s="15"/>
      <c r="AF84" s="15"/>
      <c r="AG84" s="15"/>
      <c r="AH84" s="15"/>
      <c r="AI84" s="15"/>
    </row>
    <row r="85" spans="1:35" s="13" customFormat="1" ht="12.75">
      <c r="A85" s="105">
        <v>5</v>
      </c>
      <c r="B85" s="105">
        <v>3</v>
      </c>
      <c r="C85" s="106">
        <v>3</v>
      </c>
      <c r="D85" s="95">
        <v>954008</v>
      </c>
      <c r="E85" s="45" t="s">
        <v>138</v>
      </c>
      <c r="F85" s="117">
        <v>93.000000000000014</v>
      </c>
      <c r="G85" s="117">
        <v>68</v>
      </c>
      <c r="H85" s="117">
        <v>25</v>
      </c>
      <c r="I85" s="118">
        <v>20.000000000000004</v>
      </c>
      <c r="J85" s="118">
        <v>73.000000000000014</v>
      </c>
      <c r="K85" s="121">
        <v>175.07530120481931</v>
      </c>
      <c r="L85" s="121">
        <v>248.90190336749635</v>
      </c>
      <c r="M85" s="121">
        <v>96.899224806201545</v>
      </c>
      <c r="N85" s="121">
        <v>151.40045420136263</v>
      </c>
      <c r="O85" s="121">
        <v>182.91155098972692</v>
      </c>
      <c r="P85" s="56"/>
      <c r="Q85" s="29"/>
      <c r="R85" s="29"/>
      <c r="S85" s="29"/>
      <c r="Z85" s="15"/>
      <c r="AA85" s="15"/>
      <c r="AB85" s="15"/>
      <c r="AC85" s="15"/>
      <c r="AD85" s="15"/>
      <c r="AE85" s="15"/>
      <c r="AF85" s="15"/>
      <c r="AG85" s="15"/>
      <c r="AH85" s="15"/>
      <c r="AI85" s="15"/>
    </row>
    <row r="86" spans="1:35" s="13" customFormat="1" ht="12.75">
      <c r="A86" s="105">
        <v>5</v>
      </c>
      <c r="B86" s="105">
        <v>3</v>
      </c>
      <c r="C86" s="106">
        <v>3</v>
      </c>
      <c r="D86" s="95">
        <v>362020</v>
      </c>
      <c r="E86" s="45" t="s">
        <v>65</v>
      </c>
      <c r="F86" s="117">
        <v>74</v>
      </c>
      <c r="G86" s="117">
        <v>53</v>
      </c>
      <c r="H86" s="117">
        <v>21</v>
      </c>
      <c r="I86" s="118">
        <v>7.0000000000000009</v>
      </c>
      <c r="J86" s="118">
        <v>67</v>
      </c>
      <c r="K86" s="121">
        <v>107.79315367807722</v>
      </c>
      <c r="L86" s="121">
        <v>147.96203238414293</v>
      </c>
      <c r="M86" s="121">
        <v>63.965884861407247</v>
      </c>
      <c r="N86" s="121">
        <v>41.741204531902213</v>
      </c>
      <c r="O86" s="121">
        <v>129.14417887432538</v>
      </c>
      <c r="P86" s="56"/>
      <c r="Q86" s="29"/>
      <c r="R86" s="29"/>
      <c r="S86" s="29"/>
      <c r="Z86" s="15"/>
      <c r="AA86" s="15"/>
      <c r="AB86" s="15"/>
      <c r="AC86" s="15"/>
      <c r="AD86" s="15"/>
      <c r="AE86" s="15"/>
      <c r="AF86" s="15"/>
      <c r="AG86" s="15"/>
      <c r="AH86" s="15"/>
      <c r="AI86" s="15"/>
    </row>
    <row r="87" spans="1:35" s="13" customFormat="1" ht="12.75">
      <c r="A87" s="105">
        <v>5</v>
      </c>
      <c r="B87" s="105">
        <v>3</v>
      </c>
      <c r="C87" s="106">
        <v>3</v>
      </c>
      <c r="D87" s="95">
        <v>370012</v>
      </c>
      <c r="E87" s="45" t="s">
        <v>72</v>
      </c>
      <c r="F87" s="117">
        <v>70</v>
      </c>
      <c r="G87" s="117">
        <v>48</v>
      </c>
      <c r="H87" s="117">
        <v>22</v>
      </c>
      <c r="I87" s="118">
        <v>16.999999999999996</v>
      </c>
      <c r="J87" s="118">
        <v>53</v>
      </c>
      <c r="K87" s="121">
        <v>164.58970138725604</v>
      </c>
      <c r="L87" s="121">
        <v>207.25388601036269</v>
      </c>
      <c r="M87" s="121">
        <v>113.57769747031493</v>
      </c>
      <c r="N87" s="121">
        <v>168.31683168316829</v>
      </c>
      <c r="O87" s="121">
        <v>163.42892383595438</v>
      </c>
      <c r="P87" s="56"/>
      <c r="Q87" s="29"/>
      <c r="R87" s="29"/>
      <c r="S87" s="29"/>
      <c r="Z87" s="15"/>
      <c r="AA87" s="15"/>
      <c r="AB87" s="15"/>
      <c r="AC87" s="15"/>
      <c r="AD87" s="15"/>
      <c r="AE87" s="15"/>
      <c r="AF87" s="15"/>
      <c r="AG87" s="15"/>
      <c r="AH87" s="15"/>
      <c r="AI87" s="15"/>
    </row>
    <row r="88" spans="1:35" s="13" customFormat="1" ht="12.75">
      <c r="A88" s="105">
        <v>5</v>
      </c>
      <c r="B88" s="105">
        <v>3</v>
      </c>
      <c r="C88" s="106">
        <v>3</v>
      </c>
      <c r="D88" s="95">
        <v>154012</v>
      </c>
      <c r="E88" s="45" t="s">
        <v>26</v>
      </c>
      <c r="F88" s="117">
        <v>117.00000000000003</v>
      </c>
      <c r="G88" s="117">
        <v>76</v>
      </c>
      <c r="H88" s="117">
        <v>41</v>
      </c>
      <c r="I88" s="118">
        <v>26.000000000000004</v>
      </c>
      <c r="J88" s="118">
        <v>91.000000000000014</v>
      </c>
      <c r="K88" s="121">
        <v>250.75010715816549</v>
      </c>
      <c r="L88" s="121">
        <v>310.07751937984494</v>
      </c>
      <c r="M88" s="121">
        <v>185.1015801354402</v>
      </c>
      <c r="N88" s="121">
        <v>226.67829119442027</v>
      </c>
      <c r="O88" s="121">
        <v>258.59619210002847</v>
      </c>
      <c r="P88" s="56"/>
      <c r="Q88" s="29"/>
      <c r="R88" s="29"/>
      <c r="S88" s="29"/>
      <c r="Z88" s="15"/>
      <c r="AA88" s="15"/>
      <c r="AB88" s="15"/>
      <c r="AC88" s="15"/>
      <c r="AD88" s="15"/>
      <c r="AE88" s="15"/>
      <c r="AF88" s="15"/>
      <c r="AG88" s="15"/>
      <c r="AH88" s="15"/>
      <c r="AI88" s="15"/>
    </row>
    <row r="89" spans="1:35" s="13" customFormat="1" ht="12.75">
      <c r="A89" s="105">
        <v>5</v>
      </c>
      <c r="B89" s="105">
        <v>3</v>
      </c>
      <c r="C89" s="106">
        <v>3</v>
      </c>
      <c r="D89" s="95">
        <v>154016</v>
      </c>
      <c r="E89" s="45" t="s">
        <v>27</v>
      </c>
      <c r="F89" s="117">
        <v>104</v>
      </c>
      <c r="G89" s="117">
        <v>78</v>
      </c>
      <c r="H89" s="117">
        <v>26</v>
      </c>
      <c r="I89" s="118">
        <v>21.999999999999996</v>
      </c>
      <c r="J89" s="118">
        <v>82</v>
      </c>
      <c r="K89" s="121">
        <v>205.04731861198738</v>
      </c>
      <c r="L89" s="121">
        <v>296.12756264236901</v>
      </c>
      <c r="M89" s="121">
        <v>106.6447908121411</v>
      </c>
      <c r="N89" s="121">
        <v>170.14694508894041</v>
      </c>
      <c r="O89" s="121">
        <v>216.98862132839375</v>
      </c>
      <c r="P89" s="56"/>
      <c r="Q89" s="29"/>
      <c r="R89" s="29"/>
      <c r="S89" s="29"/>
      <c r="Z89" s="15"/>
      <c r="AA89" s="15"/>
      <c r="AB89" s="15"/>
      <c r="AC89" s="15"/>
      <c r="AD89" s="15"/>
      <c r="AE89" s="15"/>
      <c r="AF89" s="15"/>
      <c r="AG89" s="15"/>
      <c r="AH89" s="15"/>
      <c r="AI89" s="15"/>
    </row>
    <row r="90" spans="1:35" s="13" customFormat="1" ht="12.75">
      <c r="A90" s="105">
        <v>5</v>
      </c>
      <c r="B90" s="105">
        <v>3</v>
      </c>
      <c r="C90" s="106">
        <v>3</v>
      </c>
      <c r="D90" s="95">
        <v>566012</v>
      </c>
      <c r="E90" s="45" t="s">
        <v>115</v>
      </c>
      <c r="F90" s="117">
        <v>17</v>
      </c>
      <c r="G90" s="117">
        <v>13</v>
      </c>
      <c r="H90" s="117">
        <v>4</v>
      </c>
      <c r="I90" s="118">
        <v>3</v>
      </c>
      <c r="J90" s="118">
        <v>14</v>
      </c>
      <c r="K90" s="121">
        <v>29.808872523233386</v>
      </c>
      <c r="L90" s="121">
        <v>44.612216884008241</v>
      </c>
      <c r="M90" s="121">
        <v>14.342058085335246</v>
      </c>
      <c r="N90" s="121">
        <v>18.963337547408344</v>
      </c>
      <c r="O90" s="121">
        <v>33.97233681145353</v>
      </c>
      <c r="P90" s="56"/>
      <c r="Q90" s="29"/>
      <c r="R90" s="29"/>
      <c r="S90" s="29"/>
      <c r="Z90" s="15"/>
      <c r="AA90" s="15"/>
      <c r="AB90" s="15"/>
      <c r="AC90" s="15"/>
      <c r="AD90" s="15"/>
      <c r="AE90" s="15"/>
      <c r="AF90" s="15"/>
      <c r="AG90" s="15"/>
      <c r="AH90" s="15"/>
      <c r="AI90" s="15"/>
    </row>
    <row r="91" spans="1:35" s="13" customFormat="1" ht="12.75">
      <c r="A91" s="105">
        <v>5</v>
      </c>
      <c r="B91" s="105">
        <v>3</v>
      </c>
      <c r="C91" s="106">
        <v>3</v>
      </c>
      <c r="D91" s="95">
        <v>554020</v>
      </c>
      <c r="E91" s="45" t="s">
        <v>101</v>
      </c>
      <c r="F91" s="117">
        <v>32</v>
      </c>
      <c r="G91" s="117">
        <v>23</v>
      </c>
      <c r="H91" s="117">
        <v>9</v>
      </c>
      <c r="I91" s="118">
        <v>0</v>
      </c>
      <c r="J91" s="118">
        <v>32</v>
      </c>
      <c r="K91" s="121">
        <v>39.855523726491469</v>
      </c>
      <c r="L91" s="121">
        <v>55.568978014013048</v>
      </c>
      <c r="M91" s="121">
        <v>23.136246786632391</v>
      </c>
      <c r="N91" s="121">
        <v>0</v>
      </c>
      <c r="O91" s="121">
        <v>53.377814845704755</v>
      </c>
      <c r="P91" s="56"/>
      <c r="Q91" s="29"/>
      <c r="R91" s="29"/>
      <c r="S91" s="29"/>
      <c r="Z91" s="15"/>
      <c r="AA91" s="15"/>
      <c r="AB91" s="15"/>
      <c r="AC91" s="15"/>
      <c r="AD91" s="15"/>
      <c r="AE91" s="15"/>
      <c r="AF91" s="15"/>
      <c r="AG91" s="15"/>
      <c r="AH91" s="15"/>
      <c r="AI91" s="15"/>
    </row>
    <row r="92" spans="1:35" s="13" customFormat="1" ht="12.75">
      <c r="A92" s="105">
        <v>5</v>
      </c>
      <c r="B92" s="105">
        <v>3</v>
      </c>
      <c r="C92" s="106">
        <v>3</v>
      </c>
      <c r="D92" s="95">
        <v>374012</v>
      </c>
      <c r="E92" s="45" t="s">
        <v>75</v>
      </c>
      <c r="F92" s="117">
        <v>37</v>
      </c>
      <c r="G92" s="117">
        <v>18</v>
      </c>
      <c r="H92" s="117">
        <v>19</v>
      </c>
      <c r="I92" s="118">
        <v>4</v>
      </c>
      <c r="J92" s="118">
        <v>33</v>
      </c>
      <c r="K92" s="121">
        <v>49.339911988265101</v>
      </c>
      <c r="L92" s="121">
        <v>46.595909914574172</v>
      </c>
      <c r="M92" s="121">
        <v>52.255225522552259</v>
      </c>
      <c r="N92" s="121">
        <v>21.119324181626187</v>
      </c>
      <c r="O92" s="121">
        <v>58.876003568242645</v>
      </c>
      <c r="P92" s="56"/>
      <c r="Q92" s="29"/>
      <c r="R92" s="29"/>
      <c r="S92" s="29"/>
      <c r="Z92" s="15"/>
      <c r="AA92" s="15"/>
      <c r="AB92" s="15"/>
      <c r="AC92" s="15"/>
      <c r="AD92" s="15"/>
      <c r="AE92" s="15"/>
      <c r="AF92" s="15"/>
      <c r="AG92" s="15"/>
      <c r="AH92" s="15"/>
      <c r="AI92" s="15"/>
    </row>
    <row r="93" spans="1:35" s="13" customFormat="1" ht="12.75">
      <c r="A93" s="105">
        <v>5</v>
      </c>
      <c r="B93" s="105">
        <v>3</v>
      </c>
      <c r="C93" s="106">
        <v>3</v>
      </c>
      <c r="D93" s="95">
        <v>158008</v>
      </c>
      <c r="E93" s="45" t="s">
        <v>31</v>
      </c>
      <c r="F93" s="117">
        <v>71</v>
      </c>
      <c r="G93" s="117">
        <v>53</v>
      </c>
      <c r="H93" s="117">
        <v>18</v>
      </c>
      <c r="I93" s="118">
        <v>15.000000000000002</v>
      </c>
      <c r="J93" s="118">
        <v>55.999999999999993</v>
      </c>
      <c r="K93" s="121">
        <v>167.84869976359337</v>
      </c>
      <c r="L93" s="121">
        <v>251.78147268408551</v>
      </c>
      <c r="M93" s="121">
        <v>84.705882352941174</v>
      </c>
      <c r="N93" s="121">
        <v>138.63216266173754</v>
      </c>
      <c r="O93" s="121">
        <v>177.89072426937736</v>
      </c>
      <c r="P93" s="56"/>
      <c r="Q93" s="29"/>
      <c r="R93" s="29"/>
      <c r="S93" s="29"/>
      <c r="Z93" s="15"/>
      <c r="AA93" s="15"/>
      <c r="AB93" s="15"/>
      <c r="AC93" s="15"/>
      <c r="AD93" s="15"/>
      <c r="AE93" s="15"/>
      <c r="AF93" s="15"/>
      <c r="AG93" s="15"/>
      <c r="AH93" s="15"/>
      <c r="AI93" s="15"/>
    </row>
    <row r="94" spans="1:35" s="13" customFormat="1" ht="12.75">
      <c r="A94" s="105">
        <v>5</v>
      </c>
      <c r="B94" s="105">
        <v>3</v>
      </c>
      <c r="C94" s="106">
        <v>3</v>
      </c>
      <c r="D94" s="95">
        <v>158012</v>
      </c>
      <c r="E94" s="45" t="s">
        <v>32</v>
      </c>
      <c r="F94" s="117">
        <v>32</v>
      </c>
      <c r="G94" s="117">
        <v>30</v>
      </c>
      <c r="H94" s="117">
        <v>2</v>
      </c>
      <c r="I94" s="118">
        <v>4.0000000000000009</v>
      </c>
      <c r="J94" s="118">
        <v>28.000000000000004</v>
      </c>
      <c r="K94" s="121">
        <v>85.470085470085479</v>
      </c>
      <c r="L94" s="121">
        <v>152.98317185109639</v>
      </c>
      <c r="M94" s="121">
        <v>11.217049915872126</v>
      </c>
      <c r="N94" s="121">
        <v>39.960039960039971</v>
      </c>
      <c r="O94" s="121">
        <v>102.07801676995992</v>
      </c>
      <c r="P94" s="56"/>
      <c r="Q94" s="29"/>
      <c r="R94" s="29"/>
      <c r="S94" s="29"/>
      <c r="Z94" s="15"/>
      <c r="AA94" s="15"/>
      <c r="AB94" s="15"/>
      <c r="AC94" s="15"/>
      <c r="AD94" s="15"/>
      <c r="AE94" s="15"/>
      <c r="AF94" s="15"/>
      <c r="AG94" s="15"/>
      <c r="AH94" s="15"/>
      <c r="AI94" s="15"/>
    </row>
    <row r="95" spans="1:35" s="13" customFormat="1" ht="12.75">
      <c r="A95" s="105">
        <v>5</v>
      </c>
      <c r="B95" s="105">
        <v>3</v>
      </c>
      <c r="C95" s="106">
        <v>3</v>
      </c>
      <c r="D95" s="95">
        <v>334016</v>
      </c>
      <c r="E95" s="45" t="s">
        <v>59</v>
      </c>
      <c r="F95" s="117">
        <v>192</v>
      </c>
      <c r="G95" s="117">
        <v>131</v>
      </c>
      <c r="H95" s="117">
        <v>61</v>
      </c>
      <c r="I95" s="118">
        <v>23.000000000000007</v>
      </c>
      <c r="J95" s="118">
        <v>169</v>
      </c>
      <c r="K95" s="121">
        <v>308.1367356764564</v>
      </c>
      <c r="L95" s="121">
        <v>400.611620795107</v>
      </c>
      <c r="M95" s="121">
        <v>206.01148260722726</v>
      </c>
      <c r="N95" s="121">
        <v>144.6540880503145</v>
      </c>
      <c r="O95" s="121">
        <v>364.14565826330534</v>
      </c>
      <c r="P95" s="56"/>
      <c r="Q95" s="29"/>
      <c r="R95" s="29"/>
      <c r="S95" s="29"/>
      <c r="Z95" s="15"/>
      <c r="AA95" s="15"/>
      <c r="AB95" s="15"/>
      <c r="AC95" s="15"/>
      <c r="AD95" s="15"/>
      <c r="AE95" s="15"/>
      <c r="AF95" s="15"/>
      <c r="AG95" s="15"/>
      <c r="AH95" s="15"/>
      <c r="AI95" s="15"/>
    </row>
    <row r="96" spans="1:35" s="13" customFormat="1" ht="12.75">
      <c r="A96" s="105">
        <v>5</v>
      </c>
      <c r="B96" s="105">
        <v>3</v>
      </c>
      <c r="C96" s="106">
        <v>3</v>
      </c>
      <c r="D96" s="95">
        <v>166012</v>
      </c>
      <c r="E96" s="45" t="s">
        <v>45</v>
      </c>
      <c r="F96" s="117">
        <v>69.000000000000014</v>
      </c>
      <c r="G96" s="117">
        <v>60</v>
      </c>
      <c r="H96" s="117">
        <v>9</v>
      </c>
      <c r="I96" s="118">
        <v>21</v>
      </c>
      <c r="J96" s="118">
        <v>48.000000000000014</v>
      </c>
      <c r="K96" s="121">
        <v>144.89710205795888</v>
      </c>
      <c r="L96" s="121">
        <v>246.6091245376079</v>
      </c>
      <c r="M96" s="121">
        <v>38.643194504079005</v>
      </c>
      <c r="N96" s="121">
        <v>182.76762402088775</v>
      </c>
      <c r="O96" s="121">
        <v>132.85358427899257</v>
      </c>
      <c r="P96" s="56"/>
      <c r="Q96" s="29"/>
      <c r="R96" s="29"/>
      <c r="S96" s="29"/>
      <c r="Z96" s="15"/>
      <c r="AA96" s="15"/>
      <c r="AB96" s="15"/>
      <c r="AC96" s="15"/>
      <c r="AD96" s="15"/>
      <c r="AE96" s="15"/>
      <c r="AF96" s="15"/>
      <c r="AG96" s="15"/>
      <c r="AH96" s="15"/>
      <c r="AI96" s="15"/>
    </row>
    <row r="97" spans="1:35" s="13" customFormat="1" ht="12.75">
      <c r="A97" s="105">
        <v>5</v>
      </c>
      <c r="B97" s="105">
        <v>3</v>
      </c>
      <c r="C97" s="106">
        <v>3</v>
      </c>
      <c r="D97" s="95">
        <v>766040</v>
      </c>
      <c r="E97" s="45" t="s">
        <v>127</v>
      </c>
      <c r="F97" s="117">
        <v>19</v>
      </c>
      <c r="G97" s="117">
        <v>18</v>
      </c>
      <c r="H97" s="117">
        <v>1</v>
      </c>
      <c r="I97" s="118">
        <v>4</v>
      </c>
      <c r="J97" s="118">
        <v>15</v>
      </c>
      <c r="K97" s="121">
        <v>32.545392257622474</v>
      </c>
      <c r="L97" s="121">
        <v>59.920106524633816</v>
      </c>
      <c r="M97" s="121">
        <v>3.5285815102328866</v>
      </c>
      <c r="N97" s="121">
        <v>26.024723487312951</v>
      </c>
      <c r="O97" s="121">
        <v>34.875610323180652</v>
      </c>
      <c r="P97" s="56"/>
      <c r="Q97" s="29"/>
      <c r="R97" s="29"/>
      <c r="S97" s="29"/>
      <c r="Z97" s="15"/>
      <c r="AA97" s="15"/>
      <c r="AB97" s="15"/>
      <c r="AC97" s="15"/>
      <c r="AD97" s="15"/>
      <c r="AE97" s="15"/>
      <c r="AF97" s="15"/>
      <c r="AG97" s="15"/>
      <c r="AH97" s="15"/>
      <c r="AI97" s="15"/>
    </row>
    <row r="98" spans="1:35" s="13" customFormat="1" ht="12.75">
      <c r="A98" s="105">
        <v>5</v>
      </c>
      <c r="B98" s="105">
        <v>3</v>
      </c>
      <c r="C98" s="106">
        <v>3</v>
      </c>
      <c r="D98" s="95">
        <v>766044</v>
      </c>
      <c r="E98" s="45" t="s">
        <v>128</v>
      </c>
      <c r="F98" s="117">
        <v>50</v>
      </c>
      <c r="G98" s="117">
        <v>35</v>
      </c>
      <c r="H98" s="117">
        <v>15</v>
      </c>
      <c r="I98" s="118">
        <v>6.0000000000000009</v>
      </c>
      <c r="J98" s="118">
        <v>44</v>
      </c>
      <c r="K98" s="121">
        <v>85.164367228751487</v>
      </c>
      <c r="L98" s="121">
        <v>115.97084161696489</v>
      </c>
      <c r="M98" s="121">
        <v>52.576235541535226</v>
      </c>
      <c r="N98" s="121">
        <v>40.983606557377051</v>
      </c>
      <c r="O98" s="121">
        <v>99.841161788064454</v>
      </c>
      <c r="P98" s="56"/>
      <c r="Q98" s="29"/>
      <c r="R98" s="29"/>
      <c r="S98" s="29"/>
      <c r="Z98" s="15"/>
      <c r="AA98" s="15"/>
      <c r="AB98" s="15"/>
      <c r="AC98" s="15"/>
      <c r="AD98" s="15"/>
      <c r="AE98" s="15"/>
      <c r="AF98" s="15"/>
      <c r="AG98" s="15"/>
      <c r="AH98" s="15"/>
      <c r="AI98" s="15"/>
    </row>
    <row r="99" spans="1:35" s="13" customFormat="1" ht="12.75">
      <c r="A99" s="105">
        <v>5</v>
      </c>
      <c r="B99" s="105">
        <v>3</v>
      </c>
      <c r="C99" s="106">
        <v>3</v>
      </c>
      <c r="D99" s="95">
        <v>758024</v>
      </c>
      <c r="E99" s="45" t="s">
        <v>124</v>
      </c>
      <c r="F99" s="117">
        <v>33</v>
      </c>
      <c r="G99" s="117">
        <v>23</v>
      </c>
      <c r="H99" s="117">
        <v>10</v>
      </c>
      <c r="I99" s="118">
        <v>10.000000000000002</v>
      </c>
      <c r="J99" s="118">
        <v>23.000000000000004</v>
      </c>
      <c r="K99" s="121">
        <v>57.58157389635317</v>
      </c>
      <c r="L99" s="121">
        <v>77.336919973100208</v>
      </c>
      <c r="M99" s="121">
        <v>36.271309394269132</v>
      </c>
      <c r="N99" s="121">
        <v>70.274068868587506</v>
      </c>
      <c r="O99" s="121">
        <v>53.389043639740031</v>
      </c>
      <c r="P99" s="56"/>
      <c r="Q99" s="29"/>
      <c r="R99" s="29"/>
      <c r="S99" s="29"/>
      <c r="Z99" s="15"/>
      <c r="AA99" s="15"/>
      <c r="AB99" s="15"/>
      <c r="AC99" s="15"/>
      <c r="AD99" s="15"/>
      <c r="AE99" s="15"/>
      <c r="AF99" s="15"/>
      <c r="AG99" s="15"/>
      <c r="AH99" s="15"/>
      <c r="AI99" s="15"/>
    </row>
    <row r="100" spans="1:35" s="13" customFormat="1" ht="12.75">
      <c r="A100" s="105">
        <v>5</v>
      </c>
      <c r="B100" s="105">
        <v>3</v>
      </c>
      <c r="C100" s="106">
        <v>3</v>
      </c>
      <c r="D100" s="95">
        <v>382032</v>
      </c>
      <c r="E100" s="45" t="s">
        <v>89</v>
      </c>
      <c r="F100" s="117">
        <v>28</v>
      </c>
      <c r="G100" s="117">
        <v>17</v>
      </c>
      <c r="H100" s="117">
        <v>11</v>
      </c>
      <c r="I100" s="118">
        <v>4.0000000000000009</v>
      </c>
      <c r="J100" s="118">
        <v>24</v>
      </c>
      <c r="K100" s="121">
        <v>78.277886497064571</v>
      </c>
      <c r="L100" s="121">
        <v>91.447014523937597</v>
      </c>
      <c r="M100" s="121">
        <v>64.027939464493599</v>
      </c>
      <c r="N100" s="121">
        <v>39.486673247778882</v>
      </c>
      <c r="O100" s="121">
        <v>93.603744149765987</v>
      </c>
      <c r="P100" s="56"/>
      <c r="Q100" s="29"/>
      <c r="R100" s="29"/>
      <c r="S100" s="29"/>
      <c r="Z100" s="15"/>
      <c r="AA100" s="15"/>
      <c r="AB100" s="15"/>
      <c r="AC100" s="15"/>
      <c r="AD100" s="15"/>
      <c r="AE100" s="15"/>
      <c r="AF100" s="15"/>
      <c r="AG100" s="15"/>
      <c r="AH100" s="15"/>
      <c r="AI100" s="15"/>
    </row>
    <row r="101" spans="1:35" s="13" customFormat="1" ht="12.75">
      <c r="A101" s="105">
        <v>5</v>
      </c>
      <c r="B101" s="105">
        <v>3</v>
      </c>
      <c r="C101" s="106">
        <v>3</v>
      </c>
      <c r="D101" s="95">
        <v>158024</v>
      </c>
      <c r="E101" s="45" t="s">
        <v>35</v>
      </c>
      <c r="F101" s="117">
        <v>63</v>
      </c>
      <c r="G101" s="117">
        <v>54</v>
      </c>
      <c r="H101" s="117">
        <v>9</v>
      </c>
      <c r="I101" s="118">
        <v>13.999999999999996</v>
      </c>
      <c r="J101" s="118">
        <v>49</v>
      </c>
      <c r="K101" s="121">
        <v>111.78140525195174</v>
      </c>
      <c r="L101" s="121">
        <v>186.33540372670808</v>
      </c>
      <c r="M101" s="121">
        <v>32.870708546384222</v>
      </c>
      <c r="N101" s="121">
        <v>101.30246020260491</v>
      </c>
      <c r="O101" s="121">
        <v>115.18570756934649</v>
      </c>
      <c r="P101" s="56"/>
      <c r="Q101" s="29"/>
      <c r="R101" s="29"/>
      <c r="S101" s="29"/>
      <c r="Z101" s="15"/>
      <c r="AA101" s="15"/>
      <c r="AB101" s="15"/>
      <c r="AC101" s="15"/>
      <c r="AD101" s="15"/>
      <c r="AE101" s="15"/>
      <c r="AF101" s="15"/>
      <c r="AG101" s="15"/>
      <c r="AH101" s="15"/>
      <c r="AI101" s="15"/>
    </row>
    <row r="102" spans="1:35" s="13" customFormat="1" ht="12.75">
      <c r="A102" s="105">
        <v>5</v>
      </c>
      <c r="B102" s="105">
        <v>3</v>
      </c>
      <c r="C102" s="106">
        <v>3</v>
      </c>
      <c r="D102" s="95">
        <v>166016</v>
      </c>
      <c r="E102" s="45" t="s">
        <v>255</v>
      </c>
      <c r="F102" s="117">
        <v>82</v>
      </c>
      <c r="G102" s="117">
        <v>67</v>
      </c>
      <c r="H102" s="117">
        <v>15</v>
      </c>
      <c r="I102" s="118">
        <v>13.000000000000002</v>
      </c>
      <c r="J102" s="118">
        <v>69</v>
      </c>
      <c r="K102" s="121">
        <v>141.64795301433753</v>
      </c>
      <c r="L102" s="121">
        <v>220.83058668424522</v>
      </c>
      <c r="M102" s="121">
        <v>54.446460980036292</v>
      </c>
      <c r="N102" s="121">
        <v>91.549295774647902</v>
      </c>
      <c r="O102" s="121">
        <v>157.93087663080797</v>
      </c>
      <c r="P102" s="56"/>
      <c r="Q102" s="29"/>
      <c r="R102" s="29"/>
      <c r="S102" s="29"/>
      <c r="Z102" s="15"/>
      <c r="AA102" s="15"/>
      <c r="AB102" s="15"/>
      <c r="AC102" s="15"/>
      <c r="AD102" s="15"/>
      <c r="AE102" s="15"/>
      <c r="AF102" s="15"/>
      <c r="AG102" s="15"/>
      <c r="AH102" s="15"/>
      <c r="AI102" s="15"/>
    </row>
    <row r="103" spans="1:35" s="13" customFormat="1" ht="12.75">
      <c r="A103" s="105">
        <v>5</v>
      </c>
      <c r="B103" s="105">
        <v>3</v>
      </c>
      <c r="C103" s="106">
        <v>3</v>
      </c>
      <c r="D103" s="95">
        <v>978028</v>
      </c>
      <c r="E103" s="45" t="s">
        <v>163</v>
      </c>
      <c r="F103" s="117">
        <v>116</v>
      </c>
      <c r="G103" s="117">
        <v>94</v>
      </c>
      <c r="H103" s="117">
        <v>22</v>
      </c>
      <c r="I103" s="118">
        <v>20</v>
      </c>
      <c r="J103" s="118">
        <v>96</v>
      </c>
      <c r="K103" s="121">
        <v>190.03931847968545</v>
      </c>
      <c r="L103" s="121">
        <v>296.15626969124133</v>
      </c>
      <c r="M103" s="121">
        <v>75.085324232081902</v>
      </c>
      <c r="N103" s="121">
        <v>133.42228152101401</v>
      </c>
      <c r="O103" s="121">
        <v>208.46905537459284</v>
      </c>
      <c r="P103" s="56"/>
      <c r="Q103" s="29"/>
      <c r="R103" s="29"/>
      <c r="S103" s="29"/>
      <c r="Z103" s="15"/>
      <c r="AA103" s="15"/>
      <c r="AB103" s="15"/>
      <c r="AC103" s="15"/>
      <c r="AD103" s="15"/>
      <c r="AE103" s="15"/>
      <c r="AF103" s="15"/>
      <c r="AG103" s="15"/>
      <c r="AH103" s="15"/>
      <c r="AI103" s="15"/>
    </row>
    <row r="104" spans="1:35" s="13" customFormat="1" ht="12.75">
      <c r="A104" s="105">
        <v>5</v>
      </c>
      <c r="B104" s="105">
        <v>3</v>
      </c>
      <c r="C104" s="106">
        <v>3</v>
      </c>
      <c r="D104" s="95">
        <v>974040</v>
      </c>
      <c r="E104" s="45" t="s">
        <v>158</v>
      </c>
      <c r="F104" s="117">
        <v>100</v>
      </c>
      <c r="G104" s="117">
        <v>75</v>
      </c>
      <c r="H104" s="117">
        <v>25</v>
      </c>
      <c r="I104" s="118">
        <v>20</v>
      </c>
      <c r="J104" s="118">
        <v>80</v>
      </c>
      <c r="K104" s="121">
        <v>147.79781259237362</v>
      </c>
      <c r="L104" s="121">
        <v>219.23414206372408</v>
      </c>
      <c r="M104" s="121">
        <v>74.738415545590428</v>
      </c>
      <c r="N104" s="121">
        <v>122.10012210012211</v>
      </c>
      <c r="O104" s="121">
        <v>156.00624024960999</v>
      </c>
      <c r="P104" s="56"/>
      <c r="Q104" s="29"/>
      <c r="R104" s="29"/>
      <c r="S104" s="29"/>
      <c r="Z104" s="15"/>
      <c r="AA104" s="15"/>
      <c r="AB104" s="15"/>
      <c r="AC104" s="15"/>
      <c r="AD104" s="15"/>
      <c r="AE104" s="15"/>
      <c r="AF104" s="15"/>
      <c r="AG104" s="15"/>
      <c r="AH104" s="15"/>
      <c r="AI104" s="15"/>
    </row>
    <row r="105" spans="1:35" s="13" customFormat="1" ht="12.75">
      <c r="A105" s="105">
        <v>5</v>
      </c>
      <c r="B105" s="105">
        <v>3</v>
      </c>
      <c r="C105" s="106">
        <v>3</v>
      </c>
      <c r="D105" s="95">
        <v>170044</v>
      </c>
      <c r="E105" s="45" t="s">
        <v>52</v>
      </c>
      <c r="F105" s="117">
        <v>75</v>
      </c>
      <c r="G105" s="117">
        <v>65</v>
      </c>
      <c r="H105" s="117">
        <v>10</v>
      </c>
      <c r="I105" s="118">
        <v>18</v>
      </c>
      <c r="J105" s="118">
        <v>56.999999999999993</v>
      </c>
      <c r="K105" s="121">
        <v>160.59957173447538</v>
      </c>
      <c r="L105" s="121">
        <v>268.04123711340202</v>
      </c>
      <c r="M105" s="121">
        <v>44.543429844097993</v>
      </c>
      <c r="N105" s="121">
        <v>157.48031496062993</v>
      </c>
      <c r="O105" s="121">
        <v>161.61043379642754</v>
      </c>
      <c r="P105" s="56"/>
      <c r="Q105" s="29"/>
      <c r="R105" s="29"/>
      <c r="S105" s="29"/>
      <c r="Z105" s="15"/>
      <c r="AA105" s="15"/>
      <c r="AB105" s="15"/>
      <c r="AC105" s="15"/>
      <c r="AD105" s="15"/>
      <c r="AE105" s="15"/>
      <c r="AF105" s="15"/>
      <c r="AG105" s="15"/>
      <c r="AH105" s="15"/>
      <c r="AI105" s="15"/>
    </row>
    <row r="106" spans="1:35" s="13" customFormat="1" ht="12.75">
      <c r="A106" s="105">
        <v>5</v>
      </c>
      <c r="B106" s="105">
        <v>3</v>
      </c>
      <c r="C106" s="106">
        <v>3</v>
      </c>
      <c r="D106" s="95">
        <v>562036</v>
      </c>
      <c r="E106" s="45" t="s">
        <v>113</v>
      </c>
      <c r="F106" s="117">
        <v>45</v>
      </c>
      <c r="G106" s="117">
        <v>31</v>
      </c>
      <c r="H106" s="117">
        <v>14</v>
      </c>
      <c r="I106" s="118">
        <v>18.999999999999996</v>
      </c>
      <c r="J106" s="118">
        <v>26.000000000000004</v>
      </c>
      <c r="K106" s="121">
        <v>122.08355941399891</v>
      </c>
      <c r="L106" s="121">
        <v>162.04913748039729</v>
      </c>
      <c r="M106" s="121">
        <v>78.962210941906378</v>
      </c>
      <c r="N106" s="121">
        <v>198.74476987447696</v>
      </c>
      <c r="O106" s="121">
        <v>95.238095238095241</v>
      </c>
      <c r="P106" s="56"/>
      <c r="Q106" s="29"/>
      <c r="R106" s="29"/>
      <c r="S106" s="29"/>
      <c r="Z106" s="15"/>
      <c r="AA106" s="15"/>
      <c r="AB106" s="15"/>
      <c r="AC106" s="15"/>
      <c r="AD106" s="15"/>
      <c r="AE106" s="15"/>
      <c r="AF106" s="15"/>
      <c r="AG106" s="15"/>
      <c r="AH106" s="15"/>
      <c r="AI106" s="15"/>
    </row>
    <row r="107" spans="1:35" s="13" customFormat="1" ht="12.75">
      <c r="A107" s="105">
        <v>5</v>
      </c>
      <c r="B107" s="105">
        <v>3</v>
      </c>
      <c r="C107" s="106">
        <v>3</v>
      </c>
      <c r="D107" s="95">
        <v>978040</v>
      </c>
      <c r="E107" s="45" t="s">
        <v>166</v>
      </c>
      <c r="F107" s="117">
        <v>57.000000000000007</v>
      </c>
      <c r="G107" s="117">
        <v>42</v>
      </c>
      <c r="H107" s="117">
        <v>15</v>
      </c>
      <c r="I107" s="118">
        <v>11</v>
      </c>
      <c r="J107" s="118">
        <v>46.000000000000007</v>
      </c>
      <c r="K107" s="121">
        <v>140.49790485580479</v>
      </c>
      <c r="L107" s="121">
        <v>198.67549668874173</v>
      </c>
      <c r="M107" s="121">
        <v>77.200205867215644</v>
      </c>
      <c r="N107" s="121">
        <v>114.94252873563218</v>
      </c>
      <c r="O107" s="121">
        <v>148.38709677419357</v>
      </c>
      <c r="P107" s="56"/>
      <c r="Q107" s="29"/>
      <c r="R107" s="29"/>
      <c r="S107" s="29"/>
      <c r="Z107" s="15"/>
      <c r="AA107" s="15"/>
      <c r="AB107" s="15"/>
      <c r="AC107" s="15"/>
      <c r="AD107" s="15"/>
      <c r="AE107" s="15"/>
      <c r="AF107" s="15"/>
      <c r="AG107" s="15"/>
      <c r="AH107" s="15"/>
      <c r="AI107" s="15"/>
    </row>
    <row r="108" spans="1:35" s="13" customFormat="1" ht="12.75">
      <c r="A108" s="105">
        <v>5</v>
      </c>
      <c r="B108" s="105">
        <v>3</v>
      </c>
      <c r="C108" s="106">
        <v>3</v>
      </c>
      <c r="D108" s="95">
        <v>158036</v>
      </c>
      <c r="E108" s="45" t="s">
        <v>39</v>
      </c>
      <c r="F108" s="117">
        <v>15</v>
      </c>
      <c r="G108" s="117">
        <v>9</v>
      </c>
      <c r="H108" s="117">
        <v>6</v>
      </c>
      <c r="I108" s="118">
        <v>6</v>
      </c>
      <c r="J108" s="118">
        <v>9</v>
      </c>
      <c r="K108" s="121">
        <v>53.304904051172706</v>
      </c>
      <c r="L108" s="121">
        <v>62.026188835286007</v>
      </c>
      <c r="M108" s="121">
        <v>44.020542920029349</v>
      </c>
      <c r="N108" s="121">
        <v>82.644628099173559</v>
      </c>
      <c r="O108" s="121">
        <v>43.103448275862071</v>
      </c>
      <c r="P108" s="56"/>
      <c r="Q108" s="29"/>
      <c r="R108" s="29"/>
      <c r="S108" s="29"/>
      <c r="Z108" s="15"/>
      <c r="AA108" s="15"/>
      <c r="AB108" s="15"/>
      <c r="AC108" s="15"/>
      <c r="AD108" s="15"/>
      <c r="AE108" s="15"/>
      <c r="AF108" s="15"/>
      <c r="AG108" s="15"/>
      <c r="AH108" s="15"/>
      <c r="AI108" s="15"/>
    </row>
    <row r="109" spans="1:35" s="13" customFormat="1" ht="12.75">
      <c r="A109" s="105">
        <v>5</v>
      </c>
      <c r="B109" s="105">
        <v>3</v>
      </c>
      <c r="C109" s="106">
        <v>3</v>
      </c>
      <c r="D109" s="95">
        <v>334036</v>
      </c>
      <c r="E109" s="45" t="s">
        <v>61</v>
      </c>
      <c r="F109" s="117">
        <v>177.00000000000006</v>
      </c>
      <c r="G109" s="117">
        <v>113</v>
      </c>
      <c r="H109" s="117">
        <v>64</v>
      </c>
      <c r="I109" s="118">
        <v>27.000000000000004</v>
      </c>
      <c r="J109" s="118">
        <v>150.00000000000006</v>
      </c>
      <c r="K109" s="121">
        <v>320.82653616095712</v>
      </c>
      <c r="L109" s="121">
        <v>397.32770745428974</v>
      </c>
      <c r="M109" s="121">
        <v>239.43135054246164</v>
      </c>
      <c r="N109" s="121">
        <v>191.76136363636368</v>
      </c>
      <c r="O109" s="121">
        <v>365.05232416646396</v>
      </c>
      <c r="P109" s="56"/>
      <c r="Q109" s="29"/>
      <c r="R109" s="29"/>
      <c r="S109" s="29"/>
      <c r="Z109" s="15"/>
      <c r="AA109" s="15"/>
      <c r="AB109" s="15"/>
      <c r="AC109" s="15"/>
      <c r="AD109" s="15"/>
      <c r="AE109" s="15"/>
      <c r="AF109" s="15"/>
      <c r="AG109" s="15"/>
      <c r="AH109" s="15"/>
      <c r="AI109" s="15"/>
    </row>
    <row r="110" spans="1:35" s="13" customFormat="1" ht="12.75">
      <c r="A110" s="108"/>
      <c r="B110" s="108"/>
      <c r="C110" s="108"/>
      <c r="D110" s="115"/>
      <c r="E110" s="102" t="s">
        <v>212</v>
      </c>
      <c r="F110" s="89">
        <v>2136</v>
      </c>
      <c r="G110" s="89">
        <v>1575</v>
      </c>
      <c r="H110" s="89">
        <v>561</v>
      </c>
      <c r="I110" s="89">
        <v>431</v>
      </c>
      <c r="J110" s="89">
        <v>1705</v>
      </c>
      <c r="K110" s="201">
        <v>132.11690119066029</v>
      </c>
      <c r="L110" s="201">
        <v>188.09563618124059</v>
      </c>
      <c r="M110" s="201">
        <v>71.977521458539144</v>
      </c>
      <c r="N110" s="201">
        <v>105.96970889063729</v>
      </c>
      <c r="O110" s="201">
        <v>140.9055973818831</v>
      </c>
      <c r="P110" s="215"/>
      <c r="Q110" s="34"/>
      <c r="R110" s="29"/>
      <c r="S110" s="29"/>
      <c r="T110" s="216"/>
      <c r="Z110" s="15"/>
      <c r="AA110" s="15"/>
      <c r="AB110" s="15"/>
      <c r="AC110" s="15"/>
      <c r="AD110" s="15"/>
      <c r="AE110" s="15"/>
      <c r="AF110" s="15"/>
      <c r="AG110" s="15"/>
      <c r="AH110" s="15"/>
      <c r="AI110" s="15"/>
    </row>
    <row r="111" spans="1:35" s="13" customFormat="1" ht="12.75">
      <c r="A111" s="105">
        <v>6</v>
      </c>
      <c r="B111" s="105">
        <v>4</v>
      </c>
      <c r="C111" s="106">
        <v>3</v>
      </c>
      <c r="D111" s="95">
        <v>554004</v>
      </c>
      <c r="E111" s="45" t="s">
        <v>98</v>
      </c>
      <c r="F111" s="117">
        <v>37</v>
      </c>
      <c r="G111" s="117">
        <v>24</v>
      </c>
      <c r="H111" s="117">
        <v>13</v>
      </c>
      <c r="I111" s="118">
        <v>4</v>
      </c>
      <c r="J111" s="118">
        <v>33</v>
      </c>
      <c r="K111" s="121">
        <v>56.905567517686869</v>
      </c>
      <c r="L111" s="121">
        <v>71.407319250223154</v>
      </c>
      <c r="M111" s="121">
        <v>41.388092964024196</v>
      </c>
      <c r="N111" s="121">
        <v>25.526483726866626</v>
      </c>
      <c r="O111" s="121">
        <v>66.869300911854111</v>
      </c>
      <c r="P111" s="56"/>
      <c r="Q111" s="29"/>
      <c r="R111" s="29"/>
      <c r="S111" s="29"/>
      <c r="Z111" s="15"/>
      <c r="AA111" s="15"/>
      <c r="AB111" s="15"/>
      <c r="AC111" s="15"/>
      <c r="AD111" s="15"/>
      <c r="AE111" s="15"/>
      <c r="AF111" s="15"/>
      <c r="AG111" s="15"/>
      <c r="AH111" s="15"/>
      <c r="AI111" s="15"/>
    </row>
    <row r="112" spans="1:35" s="13" customFormat="1" ht="12.75">
      <c r="A112" s="105">
        <v>6</v>
      </c>
      <c r="B112" s="105">
        <v>4</v>
      </c>
      <c r="C112" s="106">
        <v>3</v>
      </c>
      <c r="D112" s="95">
        <v>382008</v>
      </c>
      <c r="E112" s="45" t="s">
        <v>84</v>
      </c>
      <c r="F112" s="117">
        <v>31</v>
      </c>
      <c r="G112" s="117">
        <v>24</v>
      </c>
      <c r="H112" s="117">
        <v>7</v>
      </c>
      <c r="I112" s="118">
        <v>10</v>
      </c>
      <c r="J112" s="118">
        <v>21</v>
      </c>
      <c r="K112" s="121">
        <v>83.693304535637154</v>
      </c>
      <c r="L112" s="121">
        <v>123.26656394453005</v>
      </c>
      <c r="M112" s="121">
        <v>39.840637450199203</v>
      </c>
      <c r="N112" s="121">
        <v>121.65450121654501</v>
      </c>
      <c r="O112" s="121">
        <v>72.866065232477453</v>
      </c>
      <c r="P112" s="56"/>
      <c r="Q112" s="29"/>
      <c r="R112" s="29"/>
      <c r="S112" s="29"/>
      <c r="Z112" s="15"/>
      <c r="AA112" s="15"/>
      <c r="AB112" s="15"/>
      <c r="AC112" s="15"/>
      <c r="AD112" s="15"/>
      <c r="AE112" s="15"/>
      <c r="AF112" s="15"/>
      <c r="AG112" s="15"/>
      <c r="AH112" s="15"/>
      <c r="AI112" s="15"/>
    </row>
    <row r="113" spans="1:35" s="13" customFormat="1" ht="12.75">
      <c r="A113" s="105">
        <v>6</v>
      </c>
      <c r="B113" s="105">
        <v>4</v>
      </c>
      <c r="C113" s="110">
        <v>3</v>
      </c>
      <c r="D113" s="95">
        <v>554012</v>
      </c>
      <c r="E113" s="45" t="s">
        <v>100</v>
      </c>
      <c r="F113" s="117">
        <v>78</v>
      </c>
      <c r="G113" s="117">
        <v>63</v>
      </c>
      <c r="H113" s="117">
        <v>15</v>
      </c>
      <c r="I113" s="118">
        <v>19.000000000000007</v>
      </c>
      <c r="J113" s="118">
        <v>58.999999999999993</v>
      </c>
      <c r="K113" s="121">
        <v>120.78042737689688</v>
      </c>
      <c r="L113" s="121">
        <v>188.56629751571384</v>
      </c>
      <c r="M113" s="121">
        <v>48.123195380173243</v>
      </c>
      <c r="N113" s="121">
        <v>118.01242236024849</v>
      </c>
      <c r="O113" s="121">
        <v>121.69966996699668</v>
      </c>
      <c r="P113" s="56"/>
      <c r="Q113" s="29"/>
      <c r="R113" s="29"/>
      <c r="S113" s="29"/>
      <c r="Z113" s="15"/>
      <c r="AA113" s="15"/>
      <c r="AB113" s="15"/>
      <c r="AC113" s="15"/>
      <c r="AD113" s="15"/>
      <c r="AE113" s="15"/>
      <c r="AF113" s="15"/>
      <c r="AG113" s="15"/>
      <c r="AH113" s="15"/>
      <c r="AI113" s="15"/>
    </row>
    <row r="114" spans="1:35" s="13" customFormat="1" ht="12.75">
      <c r="A114" s="105">
        <v>6</v>
      </c>
      <c r="B114" s="105">
        <v>4</v>
      </c>
      <c r="C114" s="106">
        <v>3</v>
      </c>
      <c r="D114" s="95">
        <v>382012</v>
      </c>
      <c r="E114" s="45" t="s">
        <v>85</v>
      </c>
      <c r="F114" s="117">
        <v>85</v>
      </c>
      <c r="G114" s="117">
        <v>58</v>
      </c>
      <c r="H114" s="117">
        <v>27</v>
      </c>
      <c r="I114" s="118">
        <v>21.000000000000004</v>
      </c>
      <c r="J114" s="118">
        <v>64</v>
      </c>
      <c r="K114" s="121">
        <v>120.73863636363636</v>
      </c>
      <c r="L114" s="121">
        <v>155.87207739854878</v>
      </c>
      <c r="M114" s="121">
        <v>81.349804157878879</v>
      </c>
      <c r="N114" s="121">
        <v>120.62033314187251</v>
      </c>
      <c r="O114" s="121">
        <v>120.77750518965843</v>
      </c>
      <c r="P114" s="56"/>
      <c r="Q114" s="29"/>
      <c r="R114" s="29"/>
      <c r="S114" s="29"/>
      <c r="Z114" s="15"/>
      <c r="AA114" s="15"/>
      <c r="AB114" s="15"/>
      <c r="AC114" s="15"/>
      <c r="AD114" s="15"/>
      <c r="AE114" s="15"/>
      <c r="AF114" s="15"/>
      <c r="AG114" s="15"/>
      <c r="AH114" s="15"/>
      <c r="AI114" s="15"/>
    </row>
    <row r="115" spans="1:35" s="13" customFormat="1" ht="12.75">
      <c r="A115" s="105">
        <v>6</v>
      </c>
      <c r="B115" s="105">
        <v>4</v>
      </c>
      <c r="C115" s="106">
        <v>3</v>
      </c>
      <c r="D115" s="95">
        <v>758004</v>
      </c>
      <c r="E115" s="45" t="s">
        <v>122</v>
      </c>
      <c r="F115" s="117">
        <v>27</v>
      </c>
      <c r="G115" s="117">
        <v>21</v>
      </c>
      <c r="H115" s="117">
        <v>6</v>
      </c>
      <c r="I115" s="118">
        <v>9</v>
      </c>
      <c r="J115" s="118">
        <v>18</v>
      </c>
      <c r="K115" s="121">
        <v>41.455550437586368</v>
      </c>
      <c r="L115" s="121">
        <v>62.333036509349959</v>
      </c>
      <c r="M115" s="121">
        <v>19.083969465648853</v>
      </c>
      <c r="N115" s="121">
        <v>56.074766355140184</v>
      </c>
      <c r="O115" s="121">
        <v>36.674816625916868</v>
      </c>
      <c r="P115" s="56"/>
      <c r="Q115" s="29"/>
      <c r="R115" s="29"/>
      <c r="S115" s="29"/>
      <c r="Z115" s="15"/>
      <c r="AA115" s="15"/>
      <c r="AB115" s="15"/>
      <c r="AC115" s="15"/>
      <c r="AD115" s="15"/>
      <c r="AE115" s="15"/>
      <c r="AF115" s="15"/>
      <c r="AG115" s="15"/>
      <c r="AH115" s="15"/>
      <c r="AI115" s="15"/>
    </row>
    <row r="116" spans="1:35" s="13" customFormat="1" ht="12.75">
      <c r="A116" s="105">
        <v>6</v>
      </c>
      <c r="B116" s="105">
        <v>4</v>
      </c>
      <c r="C116" s="106">
        <v>3</v>
      </c>
      <c r="D116" s="95">
        <v>558012</v>
      </c>
      <c r="E116" s="45" t="s">
        <v>102</v>
      </c>
      <c r="F116" s="117">
        <v>30.000000000000007</v>
      </c>
      <c r="G116" s="117">
        <v>22</v>
      </c>
      <c r="H116" s="117">
        <v>8</v>
      </c>
      <c r="I116" s="118">
        <v>9.0000000000000018</v>
      </c>
      <c r="J116" s="118">
        <v>21.000000000000004</v>
      </c>
      <c r="K116" s="121">
        <v>57.692307692307708</v>
      </c>
      <c r="L116" s="121">
        <v>81.120943952802364</v>
      </c>
      <c r="M116" s="121">
        <v>32.154340836012864</v>
      </c>
      <c r="N116" s="121">
        <v>71.371927042030151</v>
      </c>
      <c r="O116" s="121">
        <v>53.313023610053321</v>
      </c>
      <c r="P116" s="56"/>
      <c r="Q116" s="29"/>
      <c r="R116" s="29"/>
      <c r="S116" s="29"/>
      <c r="Z116" s="15"/>
      <c r="AA116" s="15"/>
      <c r="AB116" s="15"/>
      <c r="AC116" s="15"/>
      <c r="AD116" s="15"/>
      <c r="AE116" s="15"/>
      <c r="AF116" s="15"/>
      <c r="AG116" s="15"/>
      <c r="AH116" s="15"/>
      <c r="AI116" s="15"/>
    </row>
    <row r="117" spans="1:35" s="13" customFormat="1" ht="12.75">
      <c r="A117" s="105">
        <v>6</v>
      </c>
      <c r="B117" s="105">
        <v>4</v>
      </c>
      <c r="C117" s="106">
        <v>3</v>
      </c>
      <c r="D117" s="95">
        <v>558016</v>
      </c>
      <c r="E117" s="45" t="s">
        <v>103</v>
      </c>
      <c r="F117" s="117">
        <v>45</v>
      </c>
      <c r="G117" s="117">
        <v>36</v>
      </c>
      <c r="H117" s="117">
        <v>9</v>
      </c>
      <c r="I117" s="118">
        <v>6</v>
      </c>
      <c r="J117" s="118">
        <v>39</v>
      </c>
      <c r="K117" s="121">
        <v>67.244471010161391</v>
      </c>
      <c r="L117" s="121">
        <v>103.38885697874785</v>
      </c>
      <c r="M117" s="121">
        <v>28.037383177570092</v>
      </c>
      <c r="N117" s="121">
        <v>37.523452157598499</v>
      </c>
      <c r="O117" s="121">
        <v>76.575692126448061</v>
      </c>
      <c r="P117" s="56"/>
      <c r="Q117" s="29"/>
      <c r="R117" s="29"/>
      <c r="S117" s="29"/>
      <c r="Z117" s="15"/>
      <c r="AA117" s="15"/>
      <c r="AB117" s="15"/>
      <c r="AC117" s="15"/>
      <c r="AD117" s="15"/>
      <c r="AE117" s="15"/>
      <c r="AF117" s="15"/>
      <c r="AG117" s="15"/>
      <c r="AH117" s="15"/>
      <c r="AI117" s="15"/>
    </row>
    <row r="118" spans="1:35" s="13" customFormat="1" ht="12.75">
      <c r="A118" s="105">
        <v>6</v>
      </c>
      <c r="B118" s="105">
        <v>4</v>
      </c>
      <c r="C118" s="106">
        <v>3</v>
      </c>
      <c r="D118" s="95">
        <v>566008</v>
      </c>
      <c r="E118" s="45" t="s">
        <v>114</v>
      </c>
      <c r="F118" s="117">
        <v>65.999999999999986</v>
      </c>
      <c r="G118" s="117">
        <v>58</v>
      </c>
      <c r="H118" s="117">
        <v>8</v>
      </c>
      <c r="I118" s="118">
        <v>14.999999999999998</v>
      </c>
      <c r="J118" s="118">
        <v>50.999999999999993</v>
      </c>
      <c r="K118" s="121">
        <v>124.71655328798182</v>
      </c>
      <c r="L118" s="121">
        <v>215.53325901151987</v>
      </c>
      <c r="M118" s="121">
        <v>30.757400999615534</v>
      </c>
      <c r="N118" s="121">
        <v>124.48132780082987</v>
      </c>
      <c r="O118" s="121">
        <v>124.78590653290921</v>
      </c>
      <c r="P118" s="56"/>
      <c r="Q118" s="29"/>
      <c r="R118" s="29"/>
      <c r="S118" s="29"/>
      <c r="Z118" s="15"/>
      <c r="AA118" s="15"/>
      <c r="AB118" s="15"/>
      <c r="AC118" s="15"/>
      <c r="AD118" s="15"/>
      <c r="AE118" s="15"/>
      <c r="AF118" s="15"/>
      <c r="AG118" s="15"/>
      <c r="AH118" s="15"/>
      <c r="AI118" s="15"/>
    </row>
    <row r="119" spans="1:35" s="13" customFormat="1" ht="12.75">
      <c r="A119" s="105">
        <v>6</v>
      </c>
      <c r="B119" s="105">
        <v>4</v>
      </c>
      <c r="C119" s="106">
        <v>3</v>
      </c>
      <c r="D119" s="95">
        <v>370004</v>
      </c>
      <c r="E119" s="45" t="s">
        <v>71</v>
      </c>
      <c r="F119" s="117">
        <v>93.000000000000014</v>
      </c>
      <c r="G119" s="117">
        <v>65</v>
      </c>
      <c r="H119" s="117">
        <v>28</v>
      </c>
      <c r="I119" s="118">
        <v>14.000000000000002</v>
      </c>
      <c r="J119" s="118">
        <v>79.000000000000014</v>
      </c>
      <c r="K119" s="121">
        <v>156.25000000000003</v>
      </c>
      <c r="L119" s="121">
        <v>214.66314398943197</v>
      </c>
      <c r="M119" s="121">
        <v>95.759233926128587</v>
      </c>
      <c r="N119" s="121">
        <v>90.322580645161295</v>
      </c>
      <c r="O119" s="121">
        <v>179.4638800545207</v>
      </c>
      <c r="P119" s="56"/>
      <c r="Q119" s="29"/>
      <c r="R119" s="29"/>
      <c r="S119" s="29"/>
      <c r="Z119" s="15"/>
      <c r="AA119" s="15"/>
      <c r="AB119" s="15"/>
      <c r="AC119" s="15"/>
      <c r="AD119" s="15"/>
      <c r="AE119" s="15"/>
      <c r="AF119" s="15"/>
      <c r="AG119" s="15"/>
      <c r="AH119" s="15"/>
      <c r="AI119" s="15"/>
    </row>
    <row r="120" spans="1:35" s="13" customFormat="1" ht="12.75">
      <c r="A120" s="105">
        <v>6</v>
      </c>
      <c r="B120" s="105">
        <v>4</v>
      </c>
      <c r="C120" s="106">
        <v>3</v>
      </c>
      <c r="D120" s="95">
        <v>562016</v>
      </c>
      <c r="E120" s="45" t="s">
        <v>108</v>
      </c>
      <c r="F120" s="117">
        <v>118</v>
      </c>
      <c r="G120" s="117">
        <v>88</v>
      </c>
      <c r="H120" s="117">
        <v>30</v>
      </c>
      <c r="I120" s="118">
        <v>38</v>
      </c>
      <c r="J120" s="118">
        <v>80</v>
      </c>
      <c r="K120" s="121">
        <v>227.84321297547788</v>
      </c>
      <c r="L120" s="121">
        <v>329.83508245877061</v>
      </c>
      <c r="M120" s="121">
        <v>119.47431302270013</v>
      </c>
      <c r="N120" s="121">
        <v>301.58730158730157</v>
      </c>
      <c r="O120" s="121">
        <v>204.13370757846391</v>
      </c>
      <c r="P120" s="56"/>
      <c r="Q120" s="29"/>
      <c r="R120" s="29"/>
      <c r="S120" s="29"/>
      <c r="Z120" s="15"/>
      <c r="AA120" s="15"/>
      <c r="AB120" s="15"/>
      <c r="AC120" s="15"/>
      <c r="AD120" s="15"/>
      <c r="AE120" s="15"/>
      <c r="AF120" s="15"/>
      <c r="AG120" s="15"/>
      <c r="AH120" s="15"/>
      <c r="AI120" s="15"/>
    </row>
    <row r="121" spans="1:35" s="13" customFormat="1" ht="12.75">
      <c r="A121" s="105">
        <v>6</v>
      </c>
      <c r="B121" s="105">
        <v>4</v>
      </c>
      <c r="C121" s="106">
        <v>3</v>
      </c>
      <c r="D121" s="95">
        <v>382020</v>
      </c>
      <c r="E121" s="45" t="s">
        <v>86</v>
      </c>
      <c r="F121" s="117">
        <v>81</v>
      </c>
      <c r="G121" s="117">
        <v>55</v>
      </c>
      <c r="H121" s="117">
        <v>26</v>
      </c>
      <c r="I121" s="118">
        <v>15.999999999999998</v>
      </c>
      <c r="J121" s="118">
        <v>65</v>
      </c>
      <c r="K121" s="121">
        <v>108.40471092077088</v>
      </c>
      <c r="L121" s="121">
        <v>141.86226463760639</v>
      </c>
      <c r="M121" s="121">
        <v>72.322670375521554</v>
      </c>
      <c r="N121" s="121">
        <v>83.289953149401356</v>
      </c>
      <c r="O121" s="121">
        <v>117.096018735363</v>
      </c>
      <c r="P121" s="56"/>
      <c r="Q121" s="29"/>
      <c r="R121" s="29"/>
      <c r="S121" s="29"/>
      <c r="Z121" s="15"/>
      <c r="AA121" s="15"/>
      <c r="AB121" s="15"/>
      <c r="AC121" s="15"/>
      <c r="AD121" s="15"/>
      <c r="AE121" s="15"/>
      <c r="AF121" s="15"/>
      <c r="AG121" s="15"/>
      <c r="AH121" s="15"/>
      <c r="AI121" s="15"/>
    </row>
    <row r="122" spans="1:35" s="13" customFormat="1" ht="12.75">
      <c r="A122" s="105">
        <v>6</v>
      </c>
      <c r="B122" s="105">
        <v>4</v>
      </c>
      <c r="C122" s="106">
        <v>3</v>
      </c>
      <c r="D122" s="95">
        <v>954020</v>
      </c>
      <c r="E122" s="45" t="s">
        <v>141</v>
      </c>
      <c r="F122" s="117">
        <v>41</v>
      </c>
      <c r="G122" s="117">
        <v>29</v>
      </c>
      <c r="H122" s="117">
        <v>12</v>
      </c>
      <c r="I122" s="118">
        <v>13</v>
      </c>
      <c r="J122" s="118">
        <v>28</v>
      </c>
      <c r="K122" s="121">
        <v>147.21723518850987</v>
      </c>
      <c r="L122" s="121">
        <v>201.52883947185546</v>
      </c>
      <c r="M122" s="121">
        <v>89.153046062407128</v>
      </c>
      <c r="N122" s="121">
        <v>181.81818181818181</v>
      </c>
      <c r="O122" s="121">
        <v>135.26570048309179</v>
      </c>
      <c r="P122" s="56"/>
      <c r="Q122" s="29"/>
      <c r="R122" s="29"/>
      <c r="S122" s="29"/>
      <c r="Z122" s="15"/>
      <c r="AA122" s="15"/>
      <c r="AB122" s="15"/>
      <c r="AC122" s="15"/>
      <c r="AD122" s="15"/>
      <c r="AE122" s="15"/>
      <c r="AF122" s="15"/>
      <c r="AG122" s="15"/>
      <c r="AH122" s="15"/>
      <c r="AI122" s="15"/>
    </row>
    <row r="123" spans="1:35" s="13" customFormat="1" ht="12.75">
      <c r="A123" s="105">
        <v>6</v>
      </c>
      <c r="B123" s="105">
        <v>4</v>
      </c>
      <c r="C123" s="106">
        <v>3</v>
      </c>
      <c r="D123" s="95">
        <v>162016</v>
      </c>
      <c r="E123" s="45" t="s">
        <v>42</v>
      </c>
      <c r="F123" s="117">
        <v>27</v>
      </c>
      <c r="G123" s="117">
        <v>25</v>
      </c>
      <c r="H123" s="117">
        <v>2</v>
      </c>
      <c r="I123" s="118">
        <v>9.0000000000000018</v>
      </c>
      <c r="J123" s="118">
        <v>17.999999999999996</v>
      </c>
      <c r="K123" s="121">
        <v>44.444444444444443</v>
      </c>
      <c r="L123" s="121">
        <v>78.027465667915109</v>
      </c>
      <c r="M123" s="121">
        <v>6.9662138627655876</v>
      </c>
      <c r="N123" s="121">
        <v>54.911531421598546</v>
      </c>
      <c r="O123" s="121">
        <v>40.5770964833183</v>
      </c>
      <c r="P123" s="56"/>
      <c r="Q123" s="29"/>
      <c r="R123" s="29"/>
      <c r="S123" s="29"/>
      <c r="Z123" s="15"/>
      <c r="AA123" s="15"/>
      <c r="AB123" s="15"/>
      <c r="AC123" s="15"/>
      <c r="AD123" s="15"/>
      <c r="AE123" s="15"/>
      <c r="AF123" s="15"/>
      <c r="AG123" s="15"/>
      <c r="AH123" s="15"/>
      <c r="AI123" s="15"/>
    </row>
    <row r="124" spans="1:35" s="13" customFormat="1" ht="12.75">
      <c r="A124" s="105">
        <v>6</v>
      </c>
      <c r="B124" s="105">
        <v>4</v>
      </c>
      <c r="C124" s="106">
        <v>3</v>
      </c>
      <c r="D124" s="95">
        <v>154032</v>
      </c>
      <c r="E124" s="45" t="s">
        <v>28</v>
      </c>
      <c r="F124" s="117">
        <v>94</v>
      </c>
      <c r="G124" s="117">
        <v>66</v>
      </c>
      <c r="H124" s="117">
        <v>28</v>
      </c>
      <c r="I124" s="118">
        <v>23</v>
      </c>
      <c r="J124" s="118">
        <v>71</v>
      </c>
      <c r="K124" s="121">
        <v>220.9165687426557</v>
      </c>
      <c r="L124" s="121">
        <v>301.7832647462277</v>
      </c>
      <c r="M124" s="121">
        <v>135.39651837524178</v>
      </c>
      <c r="N124" s="121">
        <v>206.83453237410072</v>
      </c>
      <c r="O124" s="121">
        <v>225.89882278078269</v>
      </c>
      <c r="P124" s="56"/>
      <c r="Q124" s="29"/>
      <c r="R124" s="29"/>
      <c r="S124" s="29"/>
      <c r="Z124" s="15"/>
      <c r="AA124" s="15"/>
      <c r="AB124" s="15"/>
      <c r="AC124" s="15"/>
      <c r="AD124" s="15"/>
      <c r="AE124" s="15"/>
      <c r="AF124" s="15"/>
      <c r="AG124" s="15"/>
      <c r="AH124" s="15"/>
      <c r="AI124" s="15"/>
    </row>
    <row r="125" spans="1:35" s="13" customFormat="1" ht="12.75">
      <c r="A125" s="105">
        <v>6</v>
      </c>
      <c r="B125" s="105">
        <v>4</v>
      </c>
      <c r="C125" s="106">
        <v>3</v>
      </c>
      <c r="D125" s="95">
        <v>382024</v>
      </c>
      <c r="E125" s="45" t="s">
        <v>87</v>
      </c>
      <c r="F125" s="117">
        <v>35</v>
      </c>
      <c r="G125" s="117">
        <v>23</v>
      </c>
      <c r="H125" s="117">
        <v>12</v>
      </c>
      <c r="I125" s="118">
        <v>12.000000000000002</v>
      </c>
      <c r="J125" s="118">
        <v>23</v>
      </c>
      <c r="K125" s="121">
        <v>55.661577608142494</v>
      </c>
      <c r="L125" s="121">
        <v>71.185391519653351</v>
      </c>
      <c r="M125" s="121">
        <v>39.254170755642782</v>
      </c>
      <c r="N125" s="121">
        <v>78.023407022106639</v>
      </c>
      <c r="O125" s="121">
        <v>48.421052631578952</v>
      </c>
      <c r="P125" s="56"/>
      <c r="Q125" s="29"/>
      <c r="R125" s="29"/>
      <c r="S125" s="29"/>
      <c r="Z125" s="15"/>
      <c r="AA125" s="15"/>
      <c r="AB125" s="15"/>
      <c r="AC125" s="15"/>
      <c r="AD125" s="15"/>
      <c r="AE125" s="15"/>
      <c r="AF125" s="15"/>
      <c r="AG125" s="15"/>
      <c r="AH125" s="15"/>
      <c r="AI125" s="15"/>
    </row>
    <row r="126" spans="1:35" s="13" customFormat="1" ht="12.75">
      <c r="A126" s="105">
        <v>6</v>
      </c>
      <c r="B126" s="105">
        <v>4</v>
      </c>
      <c r="C126" s="106">
        <v>3</v>
      </c>
      <c r="D126" s="95">
        <v>378016</v>
      </c>
      <c r="E126" s="45" t="s">
        <v>80</v>
      </c>
      <c r="F126" s="117">
        <v>92</v>
      </c>
      <c r="G126" s="117">
        <v>71</v>
      </c>
      <c r="H126" s="117">
        <v>21</v>
      </c>
      <c r="I126" s="118">
        <v>21.000000000000004</v>
      </c>
      <c r="J126" s="118">
        <v>71</v>
      </c>
      <c r="K126" s="121">
        <v>237.72609819121448</v>
      </c>
      <c r="L126" s="121">
        <v>349.58148695224025</v>
      </c>
      <c r="M126" s="121">
        <v>114.19249592169658</v>
      </c>
      <c r="N126" s="121">
        <v>219.66527196652726</v>
      </c>
      <c r="O126" s="121">
        <v>243.65133836650651</v>
      </c>
      <c r="P126" s="56"/>
      <c r="Q126" s="29"/>
      <c r="R126" s="29"/>
      <c r="S126" s="29"/>
      <c r="Z126" s="15"/>
      <c r="AA126" s="15"/>
      <c r="AB126" s="15"/>
      <c r="AC126" s="15"/>
      <c r="AD126" s="15"/>
      <c r="AE126" s="15"/>
      <c r="AF126" s="15"/>
      <c r="AG126" s="15"/>
      <c r="AH126" s="15"/>
      <c r="AI126" s="15"/>
    </row>
    <row r="127" spans="1:35" s="13" customFormat="1" ht="12.75">
      <c r="A127" s="105">
        <v>6</v>
      </c>
      <c r="B127" s="105">
        <v>4</v>
      </c>
      <c r="C127" s="106">
        <v>3</v>
      </c>
      <c r="D127" s="95">
        <v>382028</v>
      </c>
      <c r="E127" s="45" t="s">
        <v>88</v>
      </c>
      <c r="F127" s="117">
        <v>52.999999999999993</v>
      </c>
      <c r="G127" s="117">
        <v>37</v>
      </c>
      <c r="H127" s="117">
        <v>16</v>
      </c>
      <c r="I127" s="118">
        <v>16</v>
      </c>
      <c r="J127" s="118">
        <v>36.999999999999993</v>
      </c>
      <c r="K127" s="121">
        <v>112.81396338867602</v>
      </c>
      <c r="L127" s="121">
        <v>150.34538805363673</v>
      </c>
      <c r="M127" s="121">
        <v>71.524362986142151</v>
      </c>
      <c r="N127" s="121">
        <v>131.25512715340443</v>
      </c>
      <c r="O127" s="121">
        <v>106.35240011497555</v>
      </c>
      <c r="P127" s="56"/>
      <c r="Q127" s="29"/>
      <c r="R127" s="29"/>
      <c r="S127" s="29"/>
      <c r="Z127" s="15"/>
      <c r="AA127" s="15"/>
      <c r="AB127" s="15"/>
      <c r="AC127" s="15"/>
      <c r="AD127" s="15"/>
      <c r="AE127" s="15"/>
      <c r="AF127" s="15"/>
      <c r="AG127" s="15"/>
      <c r="AH127" s="15"/>
      <c r="AI127" s="15"/>
    </row>
    <row r="128" spans="1:35" s="13" customFormat="1" ht="12.75">
      <c r="A128" s="105">
        <v>6</v>
      </c>
      <c r="B128" s="105">
        <v>4</v>
      </c>
      <c r="C128" s="106">
        <v>3</v>
      </c>
      <c r="D128" s="95">
        <v>382044</v>
      </c>
      <c r="E128" s="45" t="s">
        <v>90</v>
      </c>
      <c r="F128" s="117">
        <v>60.000000000000014</v>
      </c>
      <c r="G128" s="117">
        <v>42</v>
      </c>
      <c r="H128" s="117">
        <v>18</v>
      </c>
      <c r="I128" s="118">
        <v>19.000000000000004</v>
      </c>
      <c r="J128" s="118">
        <v>41.000000000000007</v>
      </c>
      <c r="K128" s="121">
        <v>102.40655401945726</v>
      </c>
      <c r="L128" s="121">
        <v>137.52455795677801</v>
      </c>
      <c r="M128" s="121">
        <v>64.171122994652407</v>
      </c>
      <c r="N128" s="121">
        <v>123.77850162866453</v>
      </c>
      <c r="O128" s="121">
        <v>94.819611470860337</v>
      </c>
      <c r="P128" s="56"/>
      <c r="Q128" s="29"/>
      <c r="R128" s="29"/>
      <c r="S128" s="29"/>
      <c r="Z128" s="15"/>
      <c r="AA128" s="15"/>
      <c r="AB128" s="15"/>
      <c r="AC128" s="15"/>
      <c r="AD128" s="15"/>
      <c r="AE128" s="15"/>
      <c r="AF128" s="15"/>
      <c r="AG128" s="15"/>
      <c r="AH128" s="15"/>
      <c r="AI128" s="15"/>
    </row>
    <row r="129" spans="1:35" s="13" customFormat="1" ht="12.75">
      <c r="A129" s="105">
        <v>6</v>
      </c>
      <c r="B129" s="105">
        <v>4</v>
      </c>
      <c r="C129" s="106">
        <v>3</v>
      </c>
      <c r="D129" s="95">
        <v>570028</v>
      </c>
      <c r="E129" s="45" t="s">
        <v>120</v>
      </c>
      <c r="F129" s="117">
        <v>34</v>
      </c>
      <c r="G129" s="117">
        <v>29</v>
      </c>
      <c r="H129" s="117">
        <v>5</v>
      </c>
      <c r="I129" s="118">
        <v>6.9999999999999991</v>
      </c>
      <c r="J129" s="118">
        <v>27</v>
      </c>
      <c r="K129" s="121">
        <v>78.740157480314963</v>
      </c>
      <c r="L129" s="121">
        <v>129.23351158645278</v>
      </c>
      <c r="M129" s="121">
        <v>24.108003857280618</v>
      </c>
      <c r="N129" s="121">
        <v>69.582504970178917</v>
      </c>
      <c r="O129" s="121">
        <v>81.521739130434781</v>
      </c>
      <c r="P129" s="56"/>
      <c r="Q129" s="29"/>
      <c r="R129" s="29"/>
      <c r="S129" s="29"/>
      <c r="Z129" s="15"/>
      <c r="AA129" s="15"/>
      <c r="AB129" s="15"/>
      <c r="AC129" s="15"/>
      <c r="AD129" s="15"/>
      <c r="AE129" s="15"/>
      <c r="AF129" s="15"/>
      <c r="AG129" s="15"/>
      <c r="AH129" s="15"/>
      <c r="AI129" s="15"/>
    </row>
    <row r="130" spans="1:35" s="13" customFormat="1" ht="12.75">
      <c r="A130" s="105">
        <v>6</v>
      </c>
      <c r="B130" s="105">
        <v>4</v>
      </c>
      <c r="C130" s="106">
        <v>3</v>
      </c>
      <c r="D130" s="95">
        <v>378024</v>
      </c>
      <c r="E130" s="45" t="s">
        <v>81</v>
      </c>
      <c r="F130" s="117">
        <v>58</v>
      </c>
      <c r="G130" s="117">
        <v>44</v>
      </c>
      <c r="H130" s="117">
        <v>14</v>
      </c>
      <c r="I130" s="118">
        <v>26.999999999999996</v>
      </c>
      <c r="J130" s="118">
        <v>31.000000000000007</v>
      </c>
      <c r="K130" s="121">
        <v>142.4711373126996</v>
      </c>
      <c r="L130" s="121">
        <v>205.60747663551402</v>
      </c>
      <c r="M130" s="121">
        <v>72.501294665976175</v>
      </c>
      <c r="N130" s="121">
        <v>274.11167512690355</v>
      </c>
      <c r="O130" s="121">
        <v>100.45366169799095</v>
      </c>
      <c r="P130" s="56"/>
      <c r="Q130" s="29"/>
      <c r="R130" s="29"/>
      <c r="S130" s="29"/>
      <c r="Z130" s="15"/>
      <c r="AA130" s="15"/>
      <c r="AB130" s="15"/>
      <c r="AC130" s="15"/>
      <c r="AD130" s="15"/>
      <c r="AE130" s="15"/>
      <c r="AF130" s="15"/>
      <c r="AG130" s="15"/>
      <c r="AH130" s="15"/>
      <c r="AI130" s="15"/>
    </row>
    <row r="131" spans="1:35" s="13" customFormat="1" ht="12.75">
      <c r="A131" s="105">
        <v>6</v>
      </c>
      <c r="B131" s="105">
        <v>4</v>
      </c>
      <c r="C131" s="106">
        <v>3</v>
      </c>
      <c r="D131" s="95">
        <v>962052</v>
      </c>
      <c r="E131" s="45" t="s">
        <v>154</v>
      </c>
      <c r="F131" s="117">
        <v>23.000000000000004</v>
      </c>
      <c r="G131" s="117">
        <v>19</v>
      </c>
      <c r="H131" s="117">
        <v>4</v>
      </c>
      <c r="I131" s="118">
        <v>3.0000000000000004</v>
      </c>
      <c r="J131" s="118">
        <v>20.000000000000004</v>
      </c>
      <c r="K131" s="121">
        <v>63.448275862068975</v>
      </c>
      <c r="L131" s="121">
        <v>100.84925690021231</v>
      </c>
      <c r="M131" s="121">
        <v>22.975301550832857</v>
      </c>
      <c r="N131" s="121">
        <v>35.377358490566046</v>
      </c>
      <c r="O131" s="121">
        <v>72.020165646381002</v>
      </c>
      <c r="P131" s="56"/>
      <c r="Q131" s="29"/>
      <c r="R131" s="29"/>
      <c r="S131" s="29"/>
      <c r="Z131" s="15"/>
      <c r="AA131" s="15"/>
      <c r="AB131" s="15"/>
      <c r="AC131" s="15"/>
      <c r="AD131" s="15"/>
      <c r="AE131" s="15"/>
      <c r="AF131" s="15"/>
      <c r="AG131" s="15"/>
      <c r="AH131" s="15"/>
      <c r="AI131" s="15"/>
    </row>
    <row r="132" spans="1:35" s="13" customFormat="1" ht="12.75">
      <c r="A132" s="105">
        <v>6</v>
      </c>
      <c r="B132" s="105">
        <v>4</v>
      </c>
      <c r="C132" s="106">
        <v>3</v>
      </c>
      <c r="D132" s="95">
        <v>770032</v>
      </c>
      <c r="E132" s="45" t="s">
        <v>131</v>
      </c>
      <c r="F132" s="117">
        <v>46</v>
      </c>
      <c r="G132" s="117">
        <v>32</v>
      </c>
      <c r="H132" s="117">
        <v>14</v>
      </c>
      <c r="I132" s="118">
        <v>10</v>
      </c>
      <c r="J132" s="118">
        <v>36</v>
      </c>
      <c r="K132" s="121">
        <v>86.06173994387278</v>
      </c>
      <c r="L132" s="121">
        <v>118.78247958426131</v>
      </c>
      <c r="M132" s="121">
        <v>52.810260279139946</v>
      </c>
      <c r="N132" s="121">
        <v>76.628352490421449</v>
      </c>
      <c r="O132" s="121">
        <v>89.108910891089096</v>
      </c>
      <c r="P132" s="56"/>
      <c r="Q132" s="29"/>
      <c r="R132" s="29"/>
      <c r="S132" s="29"/>
      <c r="Z132" s="15"/>
      <c r="AA132" s="15"/>
      <c r="AB132" s="15"/>
      <c r="AC132" s="15"/>
      <c r="AD132" s="15"/>
      <c r="AE132" s="15"/>
      <c r="AF132" s="15"/>
      <c r="AG132" s="15"/>
      <c r="AH132" s="15"/>
      <c r="AI132" s="15"/>
    </row>
    <row r="133" spans="1:35" s="13" customFormat="1" ht="12.75">
      <c r="A133" s="105">
        <v>6</v>
      </c>
      <c r="B133" s="105">
        <v>4</v>
      </c>
      <c r="C133" s="106">
        <v>3</v>
      </c>
      <c r="D133" s="95">
        <v>374036</v>
      </c>
      <c r="E133" s="45" t="s">
        <v>76</v>
      </c>
      <c r="F133" s="117">
        <v>52.999999999999993</v>
      </c>
      <c r="G133" s="117">
        <v>38</v>
      </c>
      <c r="H133" s="117">
        <v>15</v>
      </c>
      <c r="I133" s="118">
        <v>9</v>
      </c>
      <c r="J133" s="118">
        <v>44</v>
      </c>
      <c r="K133" s="121">
        <v>177.85234899328859</v>
      </c>
      <c r="L133" s="121">
        <v>246.27349319507451</v>
      </c>
      <c r="M133" s="121">
        <v>104.38413361169103</v>
      </c>
      <c r="N133" s="121">
        <v>116.58031088082902</v>
      </c>
      <c r="O133" s="121">
        <v>199.27536231884056</v>
      </c>
      <c r="P133" s="56"/>
      <c r="Q133" s="29"/>
      <c r="R133" s="29"/>
      <c r="S133" s="29"/>
      <c r="Z133" s="15"/>
      <c r="AA133" s="15"/>
      <c r="AB133" s="15"/>
      <c r="AC133" s="15"/>
      <c r="AD133" s="15"/>
      <c r="AE133" s="15"/>
      <c r="AF133" s="15"/>
      <c r="AG133" s="15"/>
      <c r="AH133" s="15"/>
      <c r="AI133" s="15"/>
    </row>
    <row r="134" spans="1:35" s="13" customFormat="1" ht="12.75">
      <c r="A134" s="105">
        <v>6</v>
      </c>
      <c r="B134" s="105">
        <v>4</v>
      </c>
      <c r="C134" s="106">
        <v>3</v>
      </c>
      <c r="D134" s="95">
        <v>754028</v>
      </c>
      <c r="E134" s="45" t="s">
        <v>269</v>
      </c>
      <c r="F134" s="117">
        <v>32</v>
      </c>
      <c r="G134" s="117">
        <v>23</v>
      </c>
      <c r="H134" s="117">
        <v>9</v>
      </c>
      <c r="I134" s="118">
        <v>2.0000000000000004</v>
      </c>
      <c r="J134" s="118">
        <v>30</v>
      </c>
      <c r="K134" s="121">
        <v>43.769662152920262</v>
      </c>
      <c r="L134" s="121">
        <v>59.324219757544498</v>
      </c>
      <c r="M134" s="121">
        <v>26.208503203261504</v>
      </c>
      <c r="N134" s="121">
        <v>11.897679952409282</v>
      </c>
      <c r="O134" s="121">
        <v>53.285968028419184</v>
      </c>
      <c r="P134" s="56"/>
      <c r="Q134" s="29"/>
      <c r="R134" s="29"/>
      <c r="S134" s="29"/>
      <c r="Z134" s="15"/>
      <c r="AA134" s="15"/>
      <c r="AB134" s="15"/>
      <c r="AC134" s="15"/>
      <c r="AD134" s="15"/>
      <c r="AE134" s="15"/>
      <c r="AF134" s="15"/>
      <c r="AG134" s="15"/>
      <c r="AH134" s="15"/>
      <c r="AI134" s="15"/>
    </row>
    <row r="135" spans="1:35" s="13" customFormat="1" ht="12.75">
      <c r="A135" s="105">
        <v>6</v>
      </c>
      <c r="B135" s="105">
        <v>4</v>
      </c>
      <c r="C135" s="106">
        <v>3</v>
      </c>
      <c r="D135" s="95">
        <v>382048</v>
      </c>
      <c r="E135" s="45" t="s">
        <v>91</v>
      </c>
      <c r="F135" s="117">
        <v>33</v>
      </c>
      <c r="G135" s="117">
        <v>23</v>
      </c>
      <c r="H135" s="117">
        <v>10</v>
      </c>
      <c r="I135" s="118">
        <v>8</v>
      </c>
      <c r="J135" s="118">
        <v>24.999999999999996</v>
      </c>
      <c r="K135" s="121">
        <v>82.852121516444882</v>
      </c>
      <c r="L135" s="121">
        <v>107.98122065727699</v>
      </c>
      <c r="M135" s="121">
        <v>53.966540744738261</v>
      </c>
      <c r="N135" s="121">
        <v>78.048780487804876</v>
      </c>
      <c r="O135" s="121">
        <v>84.516565246788346</v>
      </c>
      <c r="P135" s="56"/>
      <c r="Q135" s="29"/>
      <c r="R135" s="29"/>
      <c r="S135" s="29"/>
      <c r="Z135" s="15"/>
      <c r="AA135" s="15"/>
      <c r="AB135" s="15"/>
      <c r="AC135" s="15"/>
      <c r="AD135" s="15"/>
      <c r="AE135" s="15"/>
      <c r="AF135" s="15"/>
      <c r="AG135" s="15"/>
      <c r="AH135" s="15"/>
      <c r="AI135" s="15"/>
    </row>
    <row r="136" spans="1:35" s="13" customFormat="1" ht="12.75">
      <c r="A136" s="105">
        <v>6</v>
      </c>
      <c r="B136" s="105">
        <v>4</v>
      </c>
      <c r="C136" s="106">
        <v>3</v>
      </c>
      <c r="D136" s="95">
        <v>170032</v>
      </c>
      <c r="E136" s="45" t="s">
        <v>51</v>
      </c>
      <c r="F136" s="117">
        <v>83</v>
      </c>
      <c r="G136" s="117">
        <v>64</v>
      </c>
      <c r="H136" s="117">
        <v>19</v>
      </c>
      <c r="I136" s="118">
        <v>14</v>
      </c>
      <c r="J136" s="118">
        <v>69</v>
      </c>
      <c r="K136" s="121">
        <v>196.12476370510396</v>
      </c>
      <c r="L136" s="121">
        <v>293.44337459880785</v>
      </c>
      <c r="M136" s="121">
        <v>92.637737688932233</v>
      </c>
      <c r="N136" s="121">
        <v>134.35700575815738</v>
      </c>
      <c r="O136" s="121">
        <v>216.30094043887146</v>
      </c>
      <c r="P136" s="56"/>
      <c r="Q136" s="29"/>
      <c r="R136" s="29"/>
      <c r="S136" s="29"/>
      <c r="Z136" s="15"/>
      <c r="AA136" s="15"/>
      <c r="AB136" s="15"/>
      <c r="AC136" s="15"/>
      <c r="AD136" s="15"/>
      <c r="AE136" s="15"/>
      <c r="AF136" s="15"/>
      <c r="AG136" s="15"/>
      <c r="AH136" s="15"/>
      <c r="AI136" s="15"/>
    </row>
    <row r="137" spans="1:35" s="13" customFormat="1" ht="12.75">
      <c r="A137" s="105">
        <v>6</v>
      </c>
      <c r="B137" s="105">
        <v>4</v>
      </c>
      <c r="C137" s="106">
        <v>3</v>
      </c>
      <c r="D137" s="95">
        <v>378028</v>
      </c>
      <c r="E137" s="45" t="s">
        <v>82</v>
      </c>
      <c r="F137" s="117">
        <v>40</v>
      </c>
      <c r="G137" s="117">
        <v>31</v>
      </c>
      <c r="H137" s="117">
        <v>9</v>
      </c>
      <c r="I137" s="118">
        <v>6.9999999999999991</v>
      </c>
      <c r="J137" s="118">
        <v>33</v>
      </c>
      <c r="K137" s="121">
        <v>93.984962406015029</v>
      </c>
      <c r="L137" s="121">
        <v>136.92579505300353</v>
      </c>
      <c r="M137" s="121">
        <v>45.180722891566262</v>
      </c>
      <c r="N137" s="121">
        <v>65.604498594189309</v>
      </c>
      <c r="O137" s="121">
        <v>103.48071495766699</v>
      </c>
      <c r="P137" s="56"/>
      <c r="Q137" s="29"/>
      <c r="R137" s="29"/>
      <c r="S137" s="29"/>
      <c r="Z137" s="15"/>
      <c r="AA137" s="15"/>
      <c r="AB137" s="15"/>
      <c r="AC137" s="15"/>
      <c r="AD137" s="15"/>
      <c r="AE137" s="15"/>
      <c r="AF137" s="15"/>
      <c r="AG137" s="15"/>
      <c r="AH137" s="15"/>
      <c r="AI137" s="15"/>
    </row>
    <row r="138" spans="1:35" s="13" customFormat="1" ht="12.75">
      <c r="A138" s="105">
        <v>6</v>
      </c>
      <c r="B138" s="105">
        <v>4</v>
      </c>
      <c r="C138" s="106">
        <v>3</v>
      </c>
      <c r="D138" s="95">
        <v>958040</v>
      </c>
      <c r="E138" s="45" t="s">
        <v>147</v>
      </c>
      <c r="F138" s="117">
        <v>19</v>
      </c>
      <c r="G138" s="117">
        <v>17</v>
      </c>
      <c r="H138" s="117">
        <v>2</v>
      </c>
      <c r="I138" s="118">
        <v>6</v>
      </c>
      <c r="J138" s="118">
        <v>13.000000000000002</v>
      </c>
      <c r="K138" s="121">
        <v>51.546391752577321</v>
      </c>
      <c r="L138" s="121">
        <v>84.200099058940069</v>
      </c>
      <c r="M138" s="121">
        <v>11.997600479904019</v>
      </c>
      <c r="N138" s="121">
        <v>73.800738007380076</v>
      </c>
      <c r="O138" s="121">
        <v>45.248868778280546</v>
      </c>
      <c r="P138" s="56"/>
      <c r="Q138" s="29"/>
      <c r="R138" s="29"/>
      <c r="S138" s="29"/>
      <c r="Z138" s="15"/>
      <c r="AA138" s="15"/>
      <c r="AB138" s="15"/>
      <c r="AC138" s="15"/>
      <c r="AD138" s="15"/>
      <c r="AE138" s="15"/>
      <c r="AF138" s="15"/>
      <c r="AG138" s="15"/>
      <c r="AH138" s="15"/>
      <c r="AI138" s="15"/>
    </row>
    <row r="139" spans="1:35" s="13" customFormat="1" ht="12.75">
      <c r="A139" s="105">
        <v>6</v>
      </c>
      <c r="B139" s="105">
        <v>4</v>
      </c>
      <c r="C139" s="106">
        <v>3</v>
      </c>
      <c r="D139" s="95">
        <v>954028</v>
      </c>
      <c r="E139" s="45" t="s">
        <v>143</v>
      </c>
      <c r="F139" s="117">
        <v>62.000000000000014</v>
      </c>
      <c r="G139" s="117">
        <v>49</v>
      </c>
      <c r="H139" s="117">
        <v>13</v>
      </c>
      <c r="I139" s="118">
        <v>12.000000000000002</v>
      </c>
      <c r="J139" s="118">
        <v>50.000000000000014</v>
      </c>
      <c r="K139" s="121">
        <v>197.45222929936313</v>
      </c>
      <c r="L139" s="121">
        <v>300.982800982801</v>
      </c>
      <c r="M139" s="121">
        <v>85.978835978835974</v>
      </c>
      <c r="N139" s="121">
        <v>156.45371577574969</v>
      </c>
      <c r="O139" s="121">
        <v>210.70375052675942</v>
      </c>
      <c r="P139" s="56"/>
      <c r="Q139" s="29"/>
      <c r="R139" s="29"/>
      <c r="S139" s="29"/>
      <c r="Z139" s="15"/>
      <c r="AA139" s="15"/>
      <c r="AB139" s="15"/>
      <c r="AC139" s="15"/>
      <c r="AD139" s="15"/>
      <c r="AE139" s="15"/>
      <c r="AF139" s="15"/>
      <c r="AG139" s="15"/>
      <c r="AH139" s="15"/>
      <c r="AI139" s="15"/>
    </row>
    <row r="140" spans="1:35" s="13" customFormat="1" ht="12.75">
      <c r="A140" s="105">
        <v>6</v>
      </c>
      <c r="B140" s="105">
        <v>4</v>
      </c>
      <c r="C140" s="106">
        <v>3</v>
      </c>
      <c r="D140" s="95">
        <v>958044</v>
      </c>
      <c r="E140" s="45" t="s">
        <v>148</v>
      </c>
      <c r="F140" s="117">
        <v>2</v>
      </c>
      <c r="G140" s="117">
        <v>1</v>
      </c>
      <c r="H140" s="117">
        <v>1</v>
      </c>
      <c r="I140" s="118">
        <v>0</v>
      </c>
      <c r="J140" s="118">
        <v>2</v>
      </c>
      <c r="K140" s="121">
        <v>4.9962528103922059</v>
      </c>
      <c r="L140" s="121">
        <v>4.8285852245292125</v>
      </c>
      <c r="M140" s="121">
        <v>5.1759834368530022</v>
      </c>
      <c r="N140" s="121">
        <v>0</v>
      </c>
      <c r="O140" s="121">
        <v>6.4288010286081638</v>
      </c>
      <c r="P140" s="56"/>
      <c r="Q140" s="29"/>
      <c r="R140" s="29"/>
      <c r="S140" s="29"/>
      <c r="Z140" s="15"/>
      <c r="AA140" s="15"/>
      <c r="AB140" s="15"/>
      <c r="AC140" s="15"/>
      <c r="AD140" s="15"/>
      <c r="AE140" s="15"/>
      <c r="AF140" s="15"/>
      <c r="AG140" s="15"/>
      <c r="AH140" s="15"/>
      <c r="AI140" s="15"/>
    </row>
    <row r="141" spans="1:35" s="13" customFormat="1" ht="12.75">
      <c r="A141" s="105">
        <v>6</v>
      </c>
      <c r="B141" s="105">
        <v>4</v>
      </c>
      <c r="C141" s="106">
        <v>3</v>
      </c>
      <c r="D141" s="95">
        <v>754044</v>
      </c>
      <c r="E141" s="45" t="s">
        <v>220</v>
      </c>
      <c r="F141" s="117">
        <v>38</v>
      </c>
      <c r="G141" s="117">
        <v>31</v>
      </c>
      <c r="H141" s="117">
        <v>7</v>
      </c>
      <c r="I141" s="118">
        <v>9</v>
      </c>
      <c r="J141" s="118">
        <v>29</v>
      </c>
      <c r="K141" s="121">
        <v>95.333667837431008</v>
      </c>
      <c r="L141" s="121">
        <v>154.92253873063467</v>
      </c>
      <c r="M141" s="121">
        <v>35.264483627204029</v>
      </c>
      <c r="N141" s="121">
        <v>90.452261306532662</v>
      </c>
      <c r="O141" s="121">
        <v>96.957539284520237</v>
      </c>
      <c r="P141" s="56"/>
      <c r="Q141" s="29"/>
      <c r="R141" s="29"/>
      <c r="S141" s="29"/>
      <c r="Z141" s="15"/>
      <c r="AA141" s="15"/>
      <c r="AB141" s="15"/>
      <c r="AC141" s="15"/>
      <c r="AD141" s="15"/>
      <c r="AE141" s="15"/>
      <c r="AF141" s="15"/>
      <c r="AG141" s="15"/>
      <c r="AH141" s="15"/>
      <c r="AI141" s="15"/>
    </row>
    <row r="142" spans="1:35" s="13" customFormat="1" ht="12.75">
      <c r="A142" s="105">
        <v>6</v>
      </c>
      <c r="B142" s="105">
        <v>4</v>
      </c>
      <c r="C142" s="106">
        <v>3</v>
      </c>
      <c r="D142" s="95">
        <v>974044</v>
      </c>
      <c r="E142" s="45" t="s">
        <v>159</v>
      </c>
      <c r="F142" s="117">
        <v>34</v>
      </c>
      <c r="G142" s="117">
        <v>22</v>
      </c>
      <c r="H142" s="117">
        <v>12</v>
      </c>
      <c r="I142" s="118">
        <v>5.9999999999999991</v>
      </c>
      <c r="J142" s="118">
        <v>27.999999999999996</v>
      </c>
      <c r="K142" s="121">
        <v>100.05885815185403</v>
      </c>
      <c r="L142" s="121">
        <v>124.71655328798187</v>
      </c>
      <c r="M142" s="121">
        <v>73.439412484700128</v>
      </c>
      <c r="N142" s="121">
        <v>74.257425742574242</v>
      </c>
      <c r="O142" s="121">
        <v>108.1081081081081</v>
      </c>
      <c r="P142" s="56"/>
      <c r="Q142" s="29"/>
      <c r="R142" s="29"/>
      <c r="S142" s="29"/>
      <c r="Z142" s="15"/>
      <c r="AA142" s="15"/>
      <c r="AB142" s="15"/>
      <c r="AC142" s="15"/>
      <c r="AD142" s="15"/>
      <c r="AE142" s="15"/>
      <c r="AF142" s="15"/>
      <c r="AG142" s="15"/>
      <c r="AH142" s="15"/>
      <c r="AI142" s="15"/>
    </row>
    <row r="143" spans="1:35" s="13" customFormat="1" ht="12.75">
      <c r="A143" s="105">
        <v>6</v>
      </c>
      <c r="B143" s="105">
        <v>4</v>
      </c>
      <c r="C143" s="106">
        <v>3</v>
      </c>
      <c r="D143" s="95">
        <v>378032</v>
      </c>
      <c r="E143" s="45" t="s">
        <v>83</v>
      </c>
      <c r="F143" s="117">
        <v>28</v>
      </c>
      <c r="G143" s="117">
        <v>20</v>
      </c>
      <c r="H143" s="117">
        <v>8</v>
      </c>
      <c r="I143" s="118">
        <v>6</v>
      </c>
      <c r="J143" s="118">
        <v>22</v>
      </c>
      <c r="K143" s="121">
        <v>60.034305317324183</v>
      </c>
      <c r="L143" s="121">
        <v>81.234768480909821</v>
      </c>
      <c r="M143" s="121">
        <v>36.330608537693003</v>
      </c>
      <c r="N143" s="121">
        <v>51.948051948051948</v>
      </c>
      <c r="O143" s="121">
        <v>62.695924764890279</v>
      </c>
      <c r="P143" s="56"/>
      <c r="Q143" s="29"/>
      <c r="R143" s="29"/>
      <c r="S143" s="29"/>
      <c r="Z143" s="15"/>
      <c r="AA143" s="15"/>
      <c r="AB143" s="15"/>
      <c r="AC143" s="15"/>
      <c r="AD143" s="15"/>
      <c r="AE143" s="15"/>
      <c r="AF143" s="15"/>
      <c r="AG143" s="15"/>
      <c r="AH143" s="15"/>
      <c r="AI143" s="15"/>
    </row>
    <row r="144" spans="1:35" s="13" customFormat="1" ht="12.75">
      <c r="A144" s="105">
        <v>6</v>
      </c>
      <c r="B144" s="105">
        <v>4</v>
      </c>
      <c r="C144" s="106">
        <v>3</v>
      </c>
      <c r="D144" s="95">
        <v>954032</v>
      </c>
      <c r="E144" s="45" t="s">
        <v>144</v>
      </c>
      <c r="F144" s="117">
        <v>92</v>
      </c>
      <c r="G144" s="117">
        <v>69</v>
      </c>
      <c r="H144" s="117">
        <v>23</v>
      </c>
      <c r="I144" s="118">
        <v>29.000000000000007</v>
      </c>
      <c r="J144" s="118">
        <v>63</v>
      </c>
      <c r="K144" s="121">
        <v>250</v>
      </c>
      <c r="L144" s="121">
        <v>347.60705289672546</v>
      </c>
      <c r="M144" s="121">
        <v>135.69321533923303</v>
      </c>
      <c r="N144" s="121">
        <v>332.95063145809422</v>
      </c>
      <c r="O144" s="121">
        <v>224.27910288358845</v>
      </c>
      <c r="P144" s="56"/>
      <c r="Q144" s="29"/>
      <c r="R144" s="29"/>
      <c r="S144" s="29"/>
      <c r="Z144" s="15"/>
      <c r="AA144" s="15"/>
      <c r="AB144" s="15"/>
      <c r="AC144" s="15"/>
      <c r="AD144" s="15"/>
      <c r="AE144" s="15"/>
      <c r="AF144" s="15"/>
      <c r="AG144" s="15"/>
      <c r="AH144" s="15"/>
      <c r="AI144" s="15"/>
    </row>
    <row r="145" spans="1:35" s="13" customFormat="1" ht="12.75">
      <c r="A145" s="105">
        <v>6</v>
      </c>
      <c r="B145" s="105">
        <v>4</v>
      </c>
      <c r="C145" s="106">
        <v>3</v>
      </c>
      <c r="D145" s="95">
        <v>374048</v>
      </c>
      <c r="E145" s="45" t="s">
        <v>77</v>
      </c>
      <c r="F145" s="117">
        <v>32</v>
      </c>
      <c r="G145" s="117">
        <v>18</v>
      </c>
      <c r="H145" s="117">
        <v>14</v>
      </c>
      <c r="I145" s="118">
        <v>9.0000000000000018</v>
      </c>
      <c r="J145" s="118">
        <v>23</v>
      </c>
      <c r="K145" s="121">
        <v>89.186176142697875</v>
      </c>
      <c r="L145" s="121">
        <v>100.2227171492205</v>
      </c>
      <c r="M145" s="121">
        <v>78.125</v>
      </c>
      <c r="N145" s="121">
        <v>107.52688172043014</v>
      </c>
      <c r="O145" s="121">
        <v>83.605961468556885</v>
      </c>
      <c r="P145" s="56"/>
      <c r="Q145" s="29"/>
      <c r="R145" s="29"/>
      <c r="S145" s="29"/>
      <c r="Z145" s="15"/>
      <c r="AA145" s="15"/>
      <c r="AB145" s="15"/>
      <c r="AC145" s="15"/>
      <c r="AD145" s="15"/>
      <c r="AE145" s="15"/>
      <c r="AF145" s="15"/>
      <c r="AG145" s="15"/>
      <c r="AH145" s="15"/>
      <c r="AI145" s="15"/>
    </row>
    <row r="146" spans="1:35" s="13" customFormat="1" ht="12.75">
      <c r="A146" s="105">
        <v>6</v>
      </c>
      <c r="B146" s="105">
        <v>4</v>
      </c>
      <c r="C146" s="106">
        <v>3</v>
      </c>
      <c r="D146" s="95">
        <v>374052</v>
      </c>
      <c r="E146" s="45" t="s">
        <v>78</v>
      </c>
      <c r="F146" s="117">
        <v>24</v>
      </c>
      <c r="G146" s="117">
        <v>18</v>
      </c>
      <c r="H146" s="117">
        <v>6</v>
      </c>
      <c r="I146" s="118">
        <v>11</v>
      </c>
      <c r="J146" s="118">
        <v>13</v>
      </c>
      <c r="K146" s="121">
        <v>75.187969924812023</v>
      </c>
      <c r="L146" s="121">
        <v>105.82010582010581</v>
      </c>
      <c r="M146" s="121">
        <v>40.241448692152922</v>
      </c>
      <c r="N146" s="121">
        <v>138.71374527112232</v>
      </c>
      <c r="O146" s="121">
        <v>54.189245518966231</v>
      </c>
      <c r="P146" s="56"/>
      <c r="Q146" s="29"/>
      <c r="R146" s="29"/>
      <c r="S146" s="29"/>
      <c r="Z146" s="15"/>
      <c r="AA146" s="15"/>
      <c r="AB146" s="15"/>
      <c r="AC146" s="15"/>
      <c r="AD146" s="15"/>
      <c r="AE146" s="15"/>
      <c r="AF146" s="15"/>
      <c r="AG146" s="15"/>
      <c r="AH146" s="15"/>
      <c r="AI146" s="15"/>
    </row>
    <row r="147" spans="1:35" s="13" customFormat="1" ht="12.75">
      <c r="A147" s="108"/>
      <c r="B147" s="108"/>
      <c r="C147" s="108"/>
      <c r="D147" s="99"/>
      <c r="E147" s="102" t="s">
        <v>213</v>
      </c>
      <c r="F147" s="89">
        <v>1826</v>
      </c>
      <c r="G147" s="89">
        <v>1355</v>
      </c>
      <c r="H147" s="89">
        <v>471</v>
      </c>
      <c r="I147" s="89">
        <v>449</v>
      </c>
      <c r="J147" s="89">
        <v>1377</v>
      </c>
      <c r="K147" s="201">
        <v>105.37128084389354</v>
      </c>
      <c r="L147" s="201">
        <v>150.24171730163658</v>
      </c>
      <c r="M147" s="201">
        <v>56.675972275702733</v>
      </c>
      <c r="N147" s="201">
        <v>105.6048168967707</v>
      </c>
      <c r="O147" s="201">
        <v>105.29535461670808</v>
      </c>
      <c r="P147" s="215"/>
      <c r="Q147" s="29"/>
      <c r="R147" s="29"/>
      <c r="S147" s="29"/>
      <c r="Z147" s="15"/>
      <c r="AA147" s="15"/>
      <c r="AB147" s="15"/>
      <c r="AC147" s="15"/>
      <c r="AD147" s="15"/>
      <c r="AE147" s="15"/>
      <c r="AF147" s="15"/>
      <c r="AG147" s="15"/>
      <c r="AH147" s="15"/>
      <c r="AI147" s="15"/>
    </row>
    <row r="148" spans="1:35" s="13" customFormat="1" ht="12.75">
      <c r="A148" s="105">
        <v>7</v>
      </c>
      <c r="B148" s="105">
        <v>1</v>
      </c>
      <c r="C148" s="106">
        <v>4</v>
      </c>
      <c r="D148" s="95">
        <v>362008</v>
      </c>
      <c r="E148" s="45" t="s">
        <v>63</v>
      </c>
      <c r="F148" s="117">
        <v>151</v>
      </c>
      <c r="G148" s="117">
        <v>113</v>
      </c>
      <c r="H148" s="117">
        <v>38</v>
      </c>
      <c r="I148" s="118">
        <v>17</v>
      </c>
      <c r="J148" s="118">
        <v>134</v>
      </c>
      <c r="K148" s="121">
        <v>159.77145275632211</v>
      </c>
      <c r="L148" s="121">
        <v>233.23013415892675</v>
      </c>
      <c r="M148" s="121">
        <v>82.50108554059922</v>
      </c>
      <c r="N148" s="121">
        <v>69.558101472995091</v>
      </c>
      <c r="O148" s="121">
        <v>191.23733409447695</v>
      </c>
      <c r="P148" s="56"/>
      <c r="Q148" s="29"/>
      <c r="R148" s="29"/>
      <c r="S148" s="29"/>
      <c r="Z148" s="15"/>
      <c r="AA148" s="15"/>
      <c r="AB148" s="15"/>
      <c r="AC148" s="15"/>
      <c r="AD148" s="15"/>
      <c r="AE148" s="15"/>
      <c r="AF148" s="15"/>
      <c r="AG148" s="15"/>
      <c r="AH148" s="15"/>
      <c r="AI148" s="15"/>
    </row>
    <row r="149" spans="1:35" s="13" customFormat="1" ht="12.75">
      <c r="A149" s="105">
        <v>7</v>
      </c>
      <c r="B149" s="105">
        <v>1</v>
      </c>
      <c r="C149" s="106">
        <v>4</v>
      </c>
      <c r="D149" s="95">
        <v>562004</v>
      </c>
      <c r="E149" s="45" t="s">
        <v>104</v>
      </c>
      <c r="F149" s="117">
        <v>196.00000000000006</v>
      </c>
      <c r="G149" s="117">
        <v>160</v>
      </c>
      <c r="H149" s="117">
        <v>36</v>
      </c>
      <c r="I149" s="118">
        <v>38.000000000000014</v>
      </c>
      <c r="J149" s="118">
        <v>158.00000000000003</v>
      </c>
      <c r="K149" s="121">
        <v>199.97959391898792</v>
      </c>
      <c r="L149" s="121">
        <v>314.46540880503147</v>
      </c>
      <c r="M149" s="121">
        <v>76.38446849140675</v>
      </c>
      <c r="N149" s="121">
        <v>155.92942141977849</v>
      </c>
      <c r="O149" s="121">
        <v>214.5573058120587</v>
      </c>
      <c r="P149" s="56"/>
      <c r="Q149" s="29"/>
      <c r="R149" s="29"/>
      <c r="S149" s="29"/>
      <c r="Z149" s="15"/>
      <c r="AA149" s="15"/>
      <c r="AB149" s="15"/>
      <c r="AC149" s="15"/>
      <c r="AD149" s="15"/>
      <c r="AE149" s="15"/>
      <c r="AF149" s="15"/>
      <c r="AG149" s="15"/>
      <c r="AH149" s="15"/>
      <c r="AI149" s="15"/>
    </row>
    <row r="150" spans="1:35" s="13" customFormat="1" ht="12.75">
      <c r="A150" s="105">
        <v>7</v>
      </c>
      <c r="B150" s="105">
        <v>1</v>
      </c>
      <c r="C150" s="106">
        <v>4</v>
      </c>
      <c r="D150" s="95">
        <v>358008</v>
      </c>
      <c r="E150" s="45" t="s">
        <v>62</v>
      </c>
      <c r="F150" s="117">
        <v>142.00000000000003</v>
      </c>
      <c r="G150" s="117">
        <v>90</v>
      </c>
      <c r="H150" s="117">
        <v>52</v>
      </c>
      <c r="I150" s="118">
        <v>27.000000000000007</v>
      </c>
      <c r="J150" s="118">
        <v>115.00000000000003</v>
      </c>
      <c r="K150" s="121">
        <v>103.21267626108448</v>
      </c>
      <c r="L150" s="121">
        <v>126.26262626262626</v>
      </c>
      <c r="M150" s="121">
        <v>78.431372549019613</v>
      </c>
      <c r="N150" s="121">
        <v>79.43512797881732</v>
      </c>
      <c r="O150" s="121">
        <v>111.01457669659236</v>
      </c>
      <c r="P150" s="56"/>
      <c r="Q150" s="29"/>
      <c r="R150" s="29"/>
      <c r="S150" s="29"/>
      <c r="Z150" s="15"/>
      <c r="AA150" s="15"/>
      <c r="AB150" s="15"/>
      <c r="AC150" s="15"/>
      <c r="AD150" s="15"/>
      <c r="AE150" s="15"/>
      <c r="AF150" s="15"/>
      <c r="AG150" s="15"/>
      <c r="AH150" s="15"/>
      <c r="AI150" s="15"/>
    </row>
    <row r="151" spans="1:35" s="13" customFormat="1" ht="12.75">
      <c r="A151" s="105">
        <v>7</v>
      </c>
      <c r="B151" s="105">
        <v>1</v>
      </c>
      <c r="C151" s="106">
        <v>4</v>
      </c>
      <c r="D151" s="95">
        <v>334012</v>
      </c>
      <c r="E151" s="45" t="s">
        <v>58</v>
      </c>
      <c r="F151" s="117">
        <v>173</v>
      </c>
      <c r="G151" s="117">
        <v>117</v>
      </c>
      <c r="H151" s="117">
        <v>56</v>
      </c>
      <c r="I151" s="118">
        <v>26.999999999999996</v>
      </c>
      <c r="J151" s="118">
        <v>146</v>
      </c>
      <c r="K151" s="121">
        <v>215.06713078070612</v>
      </c>
      <c r="L151" s="121">
        <v>289.17449332674249</v>
      </c>
      <c r="M151" s="121">
        <v>140.07003501750876</v>
      </c>
      <c r="N151" s="121">
        <v>134.86513486513485</v>
      </c>
      <c r="O151" s="121">
        <v>241.64184045018206</v>
      </c>
      <c r="P151" s="56"/>
      <c r="Q151" s="29"/>
      <c r="R151" s="29"/>
      <c r="S151" s="29"/>
      <c r="Z151" s="15"/>
      <c r="AA151" s="15"/>
      <c r="AB151" s="15"/>
      <c r="AC151" s="15"/>
      <c r="AD151" s="15"/>
      <c r="AE151" s="15"/>
      <c r="AF151" s="15"/>
      <c r="AG151" s="15"/>
      <c r="AH151" s="15"/>
      <c r="AI151" s="15"/>
    </row>
    <row r="152" spans="1:35" s="13" customFormat="1" ht="12.75">
      <c r="A152" s="105">
        <v>7</v>
      </c>
      <c r="B152" s="105">
        <v>1</v>
      </c>
      <c r="C152" s="106">
        <v>4</v>
      </c>
      <c r="D152" s="95">
        <v>562014</v>
      </c>
      <c r="E152" s="45" t="s">
        <v>107</v>
      </c>
      <c r="F152" s="117">
        <v>185</v>
      </c>
      <c r="G152" s="117">
        <v>136</v>
      </c>
      <c r="H152" s="117">
        <v>49</v>
      </c>
      <c r="I152" s="118">
        <v>19.000000000000007</v>
      </c>
      <c r="J152" s="118">
        <v>166</v>
      </c>
      <c r="K152" s="121">
        <v>158.25491873396064</v>
      </c>
      <c r="L152" s="121">
        <v>227.50083640013384</v>
      </c>
      <c r="M152" s="121">
        <v>85.784313725490208</v>
      </c>
      <c r="N152" s="121">
        <v>63.502673796791463</v>
      </c>
      <c r="O152" s="121">
        <v>190.84847091285351</v>
      </c>
      <c r="P152" s="56"/>
      <c r="Q152" s="29"/>
      <c r="R152" s="29"/>
      <c r="S152" s="29"/>
      <c r="Z152" s="15"/>
      <c r="AA152" s="15"/>
      <c r="AB152" s="15"/>
      <c r="AC152" s="15"/>
      <c r="AD152" s="15"/>
      <c r="AE152" s="15"/>
      <c r="AF152" s="15"/>
      <c r="AG152" s="15"/>
      <c r="AH152" s="15"/>
      <c r="AI152" s="15"/>
    </row>
    <row r="153" spans="1:35" s="13" customFormat="1" ht="12.75">
      <c r="A153" s="105">
        <v>7</v>
      </c>
      <c r="B153" s="105">
        <v>1</v>
      </c>
      <c r="C153" s="106">
        <v>4</v>
      </c>
      <c r="D153" s="95">
        <v>562020</v>
      </c>
      <c r="E153" s="45" t="s">
        <v>109</v>
      </c>
      <c r="F153" s="117">
        <v>139</v>
      </c>
      <c r="G153" s="117">
        <v>100</v>
      </c>
      <c r="H153" s="117">
        <v>39</v>
      </c>
      <c r="I153" s="118">
        <v>38</v>
      </c>
      <c r="J153" s="118">
        <v>101</v>
      </c>
      <c r="K153" s="121">
        <v>165.1812240047534</v>
      </c>
      <c r="L153" s="121">
        <v>226.39800769753225</v>
      </c>
      <c r="M153" s="121">
        <v>97.548774387193603</v>
      </c>
      <c r="N153" s="121">
        <v>173.75400091449475</v>
      </c>
      <c r="O153" s="121">
        <v>162.17084136159281</v>
      </c>
      <c r="P153" s="56"/>
      <c r="Q153" s="29"/>
      <c r="R153" s="29"/>
      <c r="S153" s="29"/>
      <c r="Z153" s="15"/>
      <c r="AA153" s="15"/>
      <c r="AB153" s="15"/>
      <c r="AC153" s="15"/>
      <c r="AD153" s="15"/>
      <c r="AE153" s="15"/>
      <c r="AF153" s="15"/>
      <c r="AG153" s="15"/>
      <c r="AH153" s="15"/>
      <c r="AI153" s="15"/>
    </row>
    <row r="154" spans="1:35" s="13" customFormat="1" ht="12.75">
      <c r="A154" s="105">
        <v>7</v>
      </c>
      <c r="B154" s="105">
        <v>1</v>
      </c>
      <c r="C154" s="106">
        <v>4</v>
      </c>
      <c r="D154" s="95">
        <v>978024</v>
      </c>
      <c r="E154" s="45" t="s">
        <v>162</v>
      </c>
      <c r="F154" s="117">
        <v>138</v>
      </c>
      <c r="G154" s="117">
        <v>99</v>
      </c>
      <c r="H154" s="117">
        <v>39</v>
      </c>
      <c r="I154" s="118">
        <v>44</v>
      </c>
      <c r="J154" s="118">
        <v>93.999999999999986</v>
      </c>
      <c r="K154" s="121">
        <v>113.6176519018607</v>
      </c>
      <c r="L154" s="121">
        <v>156.81926184064628</v>
      </c>
      <c r="M154" s="121">
        <v>66.860963483627643</v>
      </c>
      <c r="N154" s="121">
        <v>144.97528830313016</v>
      </c>
      <c r="O154" s="121">
        <v>103.17198990231587</v>
      </c>
      <c r="P154" s="56"/>
      <c r="Q154" s="29"/>
      <c r="R154" s="29"/>
      <c r="S154" s="29"/>
      <c r="Z154" s="15"/>
      <c r="AA154" s="15"/>
      <c r="AB154" s="15"/>
      <c r="AC154" s="15"/>
      <c r="AD154" s="15"/>
      <c r="AE154" s="15"/>
      <c r="AF154" s="15"/>
      <c r="AG154" s="15"/>
      <c r="AH154" s="15"/>
      <c r="AI154" s="15"/>
    </row>
    <row r="155" spans="1:35" s="13" customFormat="1" ht="12.75">
      <c r="A155" s="105">
        <v>7</v>
      </c>
      <c r="B155" s="105">
        <v>1</v>
      </c>
      <c r="C155" s="106">
        <v>4</v>
      </c>
      <c r="D155" s="95">
        <v>562024</v>
      </c>
      <c r="E155" s="45" t="s">
        <v>110</v>
      </c>
      <c r="F155" s="117">
        <v>95.000000000000028</v>
      </c>
      <c r="G155" s="117">
        <v>80</v>
      </c>
      <c r="H155" s="117">
        <v>15</v>
      </c>
      <c r="I155" s="118">
        <v>23.000000000000007</v>
      </c>
      <c r="J155" s="118">
        <v>72.000000000000014</v>
      </c>
      <c r="K155" s="121">
        <v>85.018793628065183</v>
      </c>
      <c r="L155" s="121">
        <v>137.48066678123388</v>
      </c>
      <c r="M155" s="121">
        <v>28.011204481792717</v>
      </c>
      <c r="N155" s="121">
        <v>81.589216034054658</v>
      </c>
      <c r="O155" s="121">
        <v>86.175942549371641</v>
      </c>
      <c r="P155" s="56"/>
      <c r="Q155" s="29"/>
      <c r="R155" s="29"/>
      <c r="S155" s="29"/>
      <c r="Z155" s="15"/>
      <c r="AA155" s="15"/>
      <c r="AB155" s="15"/>
      <c r="AC155" s="15"/>
      <c r="AD155" s="15"/>
      <c r="AE155" s="15"/>
      <c r="AF155" s="15"/>
      <c r="AG155" s="15"/>
      <c r="AH155" s="15"/>
      <c r="AI155" s="15"/>
    </row>
    <row r="156" spans="1:35" s="13" customFormat="1" ht="12.75">
      <c r="A156" s="105">
        <v>7</v>
      </c>
      <c r="B156" s="105">
        <v>1</v>
      </c>
      <c r="C156" s="106">
        <v>4</v>
      </c>
      <c r="D156" s="95">
        <v>770024</v>
      </c>
      <c r="E156" s="45" t="s">
        <v>130</v>
      </c>
      <c r="F156" s="117">
        <v>67</v>
      </c>
      <c r="G156" s="117">
        <v>53</v>
      </c>
      <c r="H156" s="117">
        <v>14</v>
      </c>
      <c r="I156" s="118">
        <v>18.000000000000004</v>
      </c>
      <c r="J156" s="118">
        <v>49.000000000000007</v>
      </c>
      <c r="K156" s="121">
        <v>54.533615497314017</v>
      </c>
      <c r="L156" s="121">
        <v>81.413210445468508</v>
      </c>
      <c r="M156" s="121">
        <v>24.238227146814403</v>
      </c>
      <c r="N156" s="121">
        <v>57.655349135169772</v>
      </c>
      <c r="O156" s="121">
        <v>53.470100392841559</v>
      </c>
      <c r="P156" s="56"/>
      <c r="Q156" s="29"/>
      <c r="R156" s="29"/>
      <c r="S156" s="29"/>
      <c r="Z156" s="15"/>
      <c r="AA156" s="15"/>
      <c r="AB156" s="15"/>
      <c r="AC156" s="15"/>
      <c r="AD156" s="15"/>
      <c r="AE156" s="15"/>
      <c r="AF156" s="15"/>
      <c r="AG156" s="15"/>
      <c r="AH156" s="15"/>
      <c r="AI156" s="15"/>
    </row>
    <row r="157" spans="1:35" s="13" customFormat="1" ht="12.75">
      <c r="A157" s="105">
        <v>7</v>
      </c>
      <c r="B157" s="105">
        <v>1</v>
      </c>
      <c r="C157" s="106">
        <v>4</v>
      </c>
      <c r="D157" s="95">
        <v>562032</v>
      </c>
      <c r="E157" s="45" t="s">
        <v>112</v>
      </c>
      <c r="F157" s="117">
        <v>137</v>
      </c>
      <c r="G157" s="117">
        <v>98</v>
      </c>
      <c r="H157" s="117">
        <v>39</v>
      </c>
      <c r="I157" s="118">
        <v>62.000000000000014</v>
      </c>
      <c r="J157" s="118">
        <v>75.000000000000014</v>
      </c>
      <c r="K157" s="121">
        <v>89.712527011983497</v>
      </c>
      <c r="L157" s="121">
        <v>121.54285005581049</v>
      </c>
      <c r="M157" s="121">
        <v>54.106548279689235</v>
      </c>
      <c r="N157" s="121">
        <v>162.04913748039732</v>
      </c>
      <c r="O157" s="121">
        <v>65.530799475753611</v>
      </c>
      <c r="P157" s="56"/>
      <c r="Q157" s="29"/>
      <c r="R157" s="29"/>
      <c r="S157" s="29"/>
      <c r="Z157" s="15"/>
      <c r="AA157" s="15"/>
      <c r="AB157" s="15"/>
      <c r="AC157" s="15"/>
      <c r="AD157" s="15"/>
      <c r="AE157" s="15"/>
      <c r="AF157" s="15"/>
      <c r="AG157" s="15"/>
      <c r="AH157" s="15"/>
      <c r="AI157" s="15"/>
    </row>
    <row r="158" spans="1:35" s="13" customFormat="1" ht="12.75">
      <c r="A158" s="105">
        <v>7</v>
      </c>
      <c r="B158" s="105">
        <v>1</v>
      </c>
      <c r="C158" s="106">
        <v>4</v>
      </c>
      <c r="D158" s="95">
        <v>334032</v>
      </c>
      <c r="E158" s="45" t="s">
        <v>60</v>
      </c>
      <c r="F158" s="117">
        <v>118</v>
      </c>
      <c r="G158" s="117">
        <v>77</v>
      </c>
      <c r="H158" s="117">
        <v>41</v>
      </c>
      <c r="I158" s="118">
        <v>24.000000000000007</v>
      </c>
      <c r="J158" s="118">
        <v>94.000000000000014</v>
      </c>
      <c r="K158" s="121">
        <v>141.09769221571207</v>
      </c>
      <c r="L158" s="121">
        <v>175.07958162801273</v>
      </c>
      <c r="M158" s="121">
        <v>103.4047919293821</v>
      </c>
      <c r="N158" s="121">
        <v>117.82032400589105</v>
      </c>
      <c r="O158" s="121">
        <v>148.59310780904207</v>
      </c>
      <c r="P158" s="56"/>
      <c r="Q158" s="29"/>
      <c r="R158" s="29"/>
      <c r="S158" s="29"/>
      <c r="Z158" s="15"/>
      <c r="AA158" s="15"/>
      <c r="AB158" s="15"/>
      <c r="AC158" s="15"/>
      <c r="AD158" s="15"/>
      <c r="AE158" s="15"/>
      <c r="AF158" s="15"/>
      <c r="AG158" s="15"/>
      <c r="AH158" s="15"/>
      <c r="AI158" s="15"/>
    </row>
    <row r="159" spans="1:35" s="13" customFormat="1" ht="12.75">
      <c r="A159" s="108"/>
      <c r="B159" s="108"/>
      <c r="C159" s="108"/>
      <c r="D159" s="99"/>
      <c r="E159" s="102" t="s">
        <v>214</v>
      </c>
      <c r="F159" s="89">
        <v>1541</v>
      </c>
      <c r="G159" s="89">
        <v>1123</v>
      </c>
      <c r="H159" s="89">
        <v>418</v>
      </c>
      <c r="I159" s="89">
        <v>337.00000000000006</v>
      </c>
      <c r="J159" s="89">
        <v>1204</v>
      </c>
      <c r="K159" s="201">
        <v>127.99109627156372</v>
      </c>
      <c r="L159" s="201">
        <v>179.37864387828446</v>
      </c>
      <c r="M159" s="201">
        <v>72.325846973734301</v>
      </c>
      <c r="N159" s="201">
        <v>111.22112211221123</v>
      </c>
      <c r="O159" s="201">
        <v>131.93942183356347</v>
      </c>
      <c r="P159" s="215"/>
      <c r="Q159" s="29"/>
      <c r="R159" s="29"/>
      <c r="S159" s="29"/>
      <c r="Z159" s="15"/>
      <c r="AA159" s="15"/>
      <c r="AB159" s="15"/>
      <c r="AC159" s="15"/>
      <c r="AD159" s="15"/>
      <c r="AE159" s="15"/>
      <c r="AF159" s="15"/>
      <c r="AG159" s="15"/>
      <c r="AH159" s="15"/>
      <c r="AI159" s="15"/>
    </row>
    <row r="160" spans="1:35" s="13" customFormat="1" ht="12.75">
      <c r="A160" s="105">
        <v>8</v>
      </c>
      <c r="B160" s="105">
        <v>2</v>
      </c>
      <c r="C160" s="106">
        <v>4</v>
      </c>
      <c r="D160" s="95">
        <v>570004</v>
      </c>
      <c r="E160" s="45" t="s">
        <v>118</v>
      </c>
      <c r="F160" s="117">
        <v>61</v>
      </c>
      <c r="G160" s="117">
        <v>36</v>
      </c>
      <c r="H160" s="117">
        <v>25</v>
      </c>
      <c r="I160" s="118">
        <v>15.999999999999998</v>
      </c>
      <c r="J160" s="118">
        <v>45</v>
      </c>
      <c r="K160" s="121">
        <v>73.671497584541058</v>
      </c>
      <c r="L160" s="121">
        <v>85.066162570888466</v>
      </c>
      <c r="M160" s="121">
        <v>61.758893280632407</v>
      </c>
      <c r="N160" s="121">
        <v>79.800498753117196</v>
      </c>
      <c r="O160" s="121">
        <v>71.713147410358573</v>
      </c>
      <c r="P160" s="56"/>
      <c r="Q160" s="29"/>
      <c r="R160" s="29"/>
      <c r="S160" s="29"/>
      <c r="Z160" s="15"/>
      <c r="AA160" s="15"/>
      <c r="AB160" s="15"/>
      <c r="AC160" s="15"/>
      <c r="AD160" s="15"/>
      <c r="AE160" s="15"/>
      <c r="AF160" s="15"/>
      <c r="AG160" s="15"/>
      <c r="AH160" s="15"/>
      <c r="AI160" s="15"/>
    </row>
    <row r="161" spans="1:35" s="13" customFormat="1" ht="12.75">
      <c r="A161" s="105">
        <v>8</v>
      </c>
      <c r="B161" s="105">
        <v>2</v>
      </c>
      <c r="C161" s="106">
        <v>4</v>
      </c>
      <c r="D161" s="95">
        <v>766008</v>
      </c>
      <c r="E161" s="45" t="s">
        <v>125</v>
      </c>
      <c r="F161" s="117">
        <v>56</v>
      </c>
      <c r="G161" s="117">
        <v>47</v>
      </c>
      <c r="H161" s="117">
        <v>9</v>
      </c>
      <c r="I161" s="118">
        <v>12</v>
      </c>
      <c r="J161" s="118">
        <v>44</v>
      </c>
      <c r="K161" s="121">
        <v>70.814365199797678</v>
      </c>
      <c r="L161" s="121">
        <v>115.19607843137256</v>
      </c>
      <c r="M161" s="121">
        <v>23.510971786833856</v>
      </c>
      <c r="N161" s="121">
        <v>61.099796334012218</v>
      </c>
      <c r="O161" s="121">
        <v>74.024226110363387</v>
      </c>
      <c r="P161" s="56"/>
      <c r="Q161" s="29"/>
      <c r="R161" s="29"/>
      <c r="S161" s="29"/>
      <c r="Z161" s="15"/>
      <c r="AA161" s="15"/>
      <c r="AB161" s="15"/>
      <c r="AC161" s="15"/>
      <c r="AD161" s="15"/>
      <c r="AE161" s="15"/>
      <c r="AF161" s="15"/>
      <c r="AG161" s="15"/>
      <c r="AH161" s="15"/>
      <c r="AI161" s="15"/>
    </row>
    <row r="162" spans="1:35" s="13" customFormat="1" ht="12.75">
      <c r="A162" s="105">
        <v>8</v>
      </c>
      <c r="B162" s="105">
        <v>2</v>
      </c>
      <c r="C162" s="106">
        <v>4</v>
      </c>
      <c r="D162" s="95">
        <v>766020</v>
      </c>
      <c r="E162" s="45" t="s">
        <v>126</v>
      </c>
      <c r="F162" s="117">
        <v>77</v>
      </c>
      <c r="G162" s="117">
        <v>56</v>
      </c>
      <c r="H162" s="117">
        <v>21</v>
      </c>
      <c r="I162" s="118">
        <v>11</v>
      </c>
      <c r="J162" s="118">
        <v>66</v>
      </c>
      <c r="K162" s="121">
        <v>66.730219256434708</v>
      </c>
      <c r="L162" s="121">
        <v>94.212651413189775</v>
      </c>
      <c r="M162" s="121">
        <v>37.533512064343164</v>
      </c>
      <c r="N162" s="121">
        <v>37.55547968589962</v>
      </c>
      <c r="O162" s="121">
        <v>76.655052264808361</v>
      </c>
      <c r="P162" s="56"/>
      <c r="Q162" s="29"/>
      <c r="R162" s="29"/>
      <c r="S162" s="29"/>
      <c r="Z162" s="15"/>
      <c r="AA162" s="15"/>
      <c r="AB162" s="15"/>
      <c r="AC162" s="15"/>
      <c r="AD162" s="15"/>
      <c r="AE162" s="15"/>
      <c r="AF162" s="15"/>
      <c r="AG162" s="15"/>
      <c r="AH162" s="15"/>
      <c r="AI162" s="15"/>
    </row>
    <row r="163" spans="1:35" s="13" customFormat="1" ht="12.75">
      <c r="A163" s="105">
        <v>8</v>
      </c>
      <c r="B163" s="105">
        <v>2</v>
      </c>
      <c r="C163" s="106">
        <v>4</v>
      </c>
      <c r="D163" s="95">
        <v>562012</v>
      </c>
      <c r="E163" s="45" t="s">
        <v>106</v>
      </c>
      <c r="F163" s="117">
        <v>201.00000000000003</v>
      </c>
      <c r="G163" s="117">
        <v>142</v>
      </c>
      <c r="H163" s="117">
        <v>59</v>
      </c>
      <c r="I163" s="118">
        <v>42.000000000000014</v>
      </c>
      <c r="J163" s="118">
        <v>159.00000000000003</v>
      </c>
      <c r="K163" s="121">
        <v>197.34904270986749</v>
      </c>
      <c r="L163" s="121">
        <v>271.04409238404276</v>
      </c>
      <c r="M163" s="121">
        <v>119.28831378892033</v>
      </c>
      <c r="N163" s="121">
        <v>169.97167138810204</v>
      </c>
      <c r="O163" s="121">
        <v>206.1187451387089</v>
      </c>
      <c r="P163" s="56"/>
      <c r="Q163" s="29"/>
      <c r="R163" s="29"/>
      <c r="S163" s="29"/>
      <c r="Z163" s="15"/>
      <c r="AA163" s="15"/>
      <c r="AB163" s="15"/>
      <c r="AC163" s="15"/>
      <c r="AD163" s="15"/>
      <c r="AE163" s="15"/>
      <c r="AF163" s="15"/>
      <c r="AG163" s="15"/>
      <c r="AH163" s="15"/>
      <c r="AI163" s="15"/>
    </row>
    <row r="164" spans="1:35" s="13" customFormat="1" ht="12.75">
      <c r="A164" s="105">
        <v>8</v>
      </c>
      <c r="B164" s="105">
        <v>2</v>
      </c>
      <c r="C164" s="106">
        <v>4</v>
      </c>
      <c r="D164" s="95">
        <v>758012</v>
      </c>
      <c r="E164" s="45" t="s">
        <v>123</v>
      </c>
      <c r="F164" s="117">
        <v>55</v>
      </c>
      <c r="G164" s="117">
        <v>42</v>
      </c>
      <c r="H164" s="117">
        <v>13</v>
      </c>
      <c r="I164" s="118">
        <v>10.000000000000002</v>
      </c>
      <c r="J164" s="118">
        <v>45</v>
      </c>
      <c r="K164" s="121">
        <v>55</v>
      </c>
      <c r="L164" s="121">
        <v>81.143740340030902</v>
      </c>
      <c r="M164" s="121">
        <v>26.9485903814262</v>
      </c>
      <c r="N164" s="121">
        <v>38.850038850038857</v>
      </c>
      <c r="O164" s="121">
        <v>60.597899272825209</v>
      </c>
      <c r="P164" s="56"/>
      <c r="Q164" s="29"/>
      <c r="R164" s="29"/>
      <c r="S164" s="29"/>
      <c r="Z164" s="15"/>
      <c r="AA164" s="15"/>
      <c r="AB164" s="15"/>
      <c r="AC164" s="15"/>
      <c r="AD164" s="15"/>
      <c r="AE164" s="15"/>
      <c r="AF164" s="15"/>
      <c r="AG164" s="15"/>
      <c r="AH164" s="15"/>
      <c r="AI164" s="15"/>
    </row>
    <row r="165" spans="1:35" s="13" customFormat="1" ht="12.75">
      <c r="A165" s="105">
        <v>8</v>
      </c>
      <c r="B165" s="105">
        <v>2</v>
      </c>
      <c r="C165" s="106">
        <v>4</v>
      </c>
      <c r="D165" s="95">
        <v>962024</v>
      </c>
      <c r="E165" s="45" t="s">
        <v>151</v>
      </c>
      <c r="F165" s="117">
        <v>81.000000000000028</v>
      </c>
      <c r="G165" s="117">
        <v>67</v>
      </c>
      <c r="H165" s="117">
        <v>14</v>
      </c>
      <c r="I165" s="118">
        <v>9.0000000000000071</v>
      </c>
      <c r="J165" s="118">
        <v>72.000000000000028</v>
      </c>
      <c r="K165" s="121">
        <v>61.950286806883391</v>
      </c>
      <c r="L165" s="121">
        <v>98.355842630651793</v>
      </c>
      <c r="M165" s="121">
        <v>22.353504710202781</v>
      </c>
      <c r="N165" s="121">
        <v>28.292989625903825</v>
      </c>
      <c r="O165" s="121">
        <v>72.771376591873889</v>
      </c>
      <c r="P165" s="56"/>
      <c r="Q165" s="29"/>
      <c r="R165" s="29"/>
      <c r="S165" s="29"/>
      <c r="Z165" s="15"/>
      <c r="AA165" s="15"/>
      <c r="AB165" s="15"/>
      <c r="AC165" s="15"/>
      <c r="AD165" s="15"/>
      <c r="AE165" s="15"/>
      <c r="AF165" s="15"/>
      <c r="AG165" s="15"/>
      <c r="AH165" s="15"/>
      <c r="AI165" s="15"/>
    </row>
    <row r="166" spans="1:35" s="13" customFormat="1" ht="12.75">
      <c r="A166" s="105">
        <v>8</v>
      </c>
      <c r="B166" s="105">
        <v>2</v>
      </c>
      <c r="C166" s="106">
        <v>4</v>
      </c>
      <c r="D166" s="95">
        <v>362032</v>
      </c>
      <c r="E166" s="45" t="s">
        <v>68</v>
      </c>
      <c r="F166" s="117">
        <v>89</v>
      </c>
      <c r="G166" s="117">
        <v>54</v>
      </c>
      <c r="H166" s="117">
        <v>35</v>
      </c>
      <c r="I166" s="118">
        <v>14.000000000000004</v>
      </c>
      <c r="J166" s="118">
        <v>74.999999999999986</v>
      </c>
      <c r="K166" s="121">
        <v>88.311172851756311</v>
      </c>
      <c r="L166" s="121">
        <v>103.68663594470047</v>
      </c>
      <c r="M166" s="121">
        <v>71.868583162217661</v>
      </c>
      <c r="N166" s="121">
        <v>54.538371640046755</v>
      </c>
      <c r="O166" s="121">
        <v>99.853548129410186</v>
      </c>
      <c r="P166" s="56"/>
      <c r="Q166" s="29"/>
      <c r="R166" s="29"/>
      <c r="S166" s="29"/>
      <c r="Z166" s="15"/>
      <c r="AA166" s="15"/>
      <c r="AB166" s="15"/>
      <c r="AC166" s="15"/>
      <c r="AD166" s="15"/>
      <c r="AE166" s="15"/>
      <c r="AF166" s="15"/>
      <c r="AG166" s="15"/>
      <c r="AH166" s="15"/>
      <c r="AI166" s="15"/>
    </row>
    <row r="167" spans="1:35" s="13" customFormat="1" ht="12.75">
      <c r="A167" s="105">
        <v>8</v>
      </c>
      <c r="B167" s="105">
        <v>2</v>
      </c>
      <c r="C167" s="106">
        <v>4</v>
      </c>
      <c r="D167" s="95">
        <v>962032</v>
      </c>
      <c r="E167" s="45" t="s">
        <v>152</v>
      </c>
      <c r="F167" s="117">
        <v>57.000000000000007</v>
      </c>
      <c r="G167" s="117">
        <v>46</v>
      </c>
      <c r="H167" s="117">
        <v>11</v>
      </c>
      <c r="I167" s="118">
        <v>12.000000000000004</v>
      </c>
      <c r="J167" s="118">
        <v>45</v>
      </c>
      <c r="K167" s="121">
        <v>56.102362204724415</v>
      </c>
      <c r="L167" s="121">
        <v>88.427527873894647</v>
      </c>
      <c r="M167" s="121">
        <v>22.18636546994756</v>
      </c>
      <c r="N167" s="121">
        <v>47.637951568082585</v>
      </c>
      <c r="O167" s="121">
        <v>58.892815076560659</v>
      </c>
      <c r="P167" s="56"/>
      <c r="Q167" s="29"/>
      <c r="R167" s="29"/>
      <c r="S167" s="29"/>
      <c r="Z167" s="15"/>
      <c r="AA167" s="15"/>
      <c r="AB167" s="15"/>
      <c r="AC167" s="15"/>
      <c r="AD167" s="15"/>
      <c r="AE167" s="15"/>
      <c r="AF167" s="15"/>
      <c r="AG167" s="15"/>
      <c r="AH167" s="15"/>
      <c r="AI167" s="15"/>
    </row>
    <row r="168" spans="1:35" s="13" customFormat="1" ht="12.75">
      <c r="A168" s="105">
        <v>8</v>
      </c>
      <c r="B168" s="105">
        <v>2</v>
      </c>
      <c r="C168" s="106">
        <v>4</v>
      </c>
      <c r="D168" s="95">
        <v>170024</v>
      </c>
      <c r="E168" s="45" t="s">
        <v>50</v>
      </c>
      <c r="F168" s="117">
        <v>201.99999999999994</v>
      </c>
      <c r="G168" s="117">
        <v>157</v>
      </c>
      <c r="H168" s="117">
        <v>45</v>
      </c>
      <c r="I168" s="118">
        <v>40.999999999999993</v>
      </c>
      <c r="J168" s="118">
        <v>160.99999999999997</v>
      </c>
      <c r="K168" s="121">
        <v>146.28141067419796</v>
      </c>
      <c r="L168" s="121">
        <v>217.27096595626904</v>
      </c>
      <c r="M168" s="121">
        <v>68.357891538812098</v>
      </c>
      <c r="N168" s="121">
        <v>113.60487669714601</v>
      </c>
      <c r="O168" s="121">
        <v>157.84313725490193</v>
      </c>
      <c r="P168" s="56"/>
      <c r="Q168" s="29"/>
      <c r="R168" s="29"/>
      <c r="S168" s="29"/>
      <c r="Z168" s="15"/>
      <c r="AA168" s="15"/>
      <c r="AB168" s="15"/>
      <c r="AC168" s="15"/>
      <c r="AD168" s="15"/>
      <c r="AE168" s="15"/>
      <c r="AF168" s="15"/>
      <c r="AG168" s="15"/>
      <c r="AH168" s="15"/>
      <c r="AI168" s="15"/>
    </row>
    <row r="169" spans="1:35" s="13" customFormat="1" ht="12.75">
      <c r="A169" s="105">
        <v>8</v>
      </c>
      <c r="B169" s="105">
        <v>2</v>
      </c>
      <c r="C169" s="106">
        <v>4</v>
      </c>
      <c r="D169" s="95">
        <v>162024</v>
      </c>
      <c r="E169" s="45" t="s">
        <v>44</v>
      </c>
      <c r="F169" s="117">
        <v>245.00000000000003</v>
      </c>
      <c r="G169" s="117">
        <v>175</v>
      </c>
      <c r="H169" s="117">
        <v>70</v>
      </c>
      <c r="I169" s="118">
        <v>38</v>
      </c>
      <c r="J169" s="118">
        <v>207.00000000000003</v>
      </c>
      <c r="K169" s="121">
        <v>106.48007301490722</v>
      </c>
      <c r="L169" s="121">
        <v>147.3187978786093</v>
      </c>
      <c r="M169" s="121">
        <v>62.893081761006293</v>
      </c>
      <c r="N169" s="121">
        <v>63.769088773284111</v>
      </c>
      <c r="O169" s="121">
        <v>121.4076246334311</v>
      </c>
      <c r="P169" s="56"/>
      <c r="Q169" s="29"/>
      <c r="R169" s="29"/>
      <c r="S169" s="29"/>
      <c r="Z169" s="15"/>
      <c r="AA169" s="15"/>
      <c r="AB169" s="15"/>
      <c r="AC169" s="15"/>
      <c r="AD169" s="15"/>
      <c r="AE169" s="15"/>
      <c r="AF169" s="15"/>
      <c r="AG169" s="15"/>
      <c r="AH169" s="15"/>
      <c r="AI169" s="15"/>
    </row>
    <row r="170" spans="1:35" s="13" customFormat="1" ht="12.75">
      <c r="A170" s="105">
        <v>8</v>
      </c>
      <c r="B170" s="105">
        <v>2</v>
      </c>
      <c r="C170" s="106">
        <v>4</v>
      </c>
      <c r="D170" s="95">
        <v>774032</v>
      </c>
      <c r="E170" s="45" t="s">
        <v>132</v>
      </c>
      <c r="F170" s="117">
        <v>336.99999999999994</v>
      </c>
      <c r="G170" s="117">
        <v>269</v>
      </c>
      <c r="H170" s="117">
        <v>68</v>
      </c>
      <c r="I170" s="118">
        <v>73</v>
      </c>
      <c r="J170" s="118">
        <v>263.99999999999994</v>
      </c>
      <c r="K170" s="121">
        <v>151.6174022585144</v>
      </c>
      <c r="L170" s="121">
        <v>235.75810692375111</v>
      </c>
      <c r="M170" s="121">
        <v>62.864010354072299</v>
      </c>
      <c r="N170" s="121">
        <v>135.94040968342645</v>
      </c>
      <c r="O170" s="121">
        <v>156.6114967075992</v>
      </c>
      <c r="P170" s="56"/>
      <c r="Q170" s="29"/>
      <c r="R170" s="29"/>
      <c r="S170" s="29"/>
      <c r="Z170" s="15"/>
      <c r="AA170" s="15"/>
      <c r="AB170" s="15"/>
      <c r="AC170" s="15"/>
      <c r="AD170" s="15"/>
      <c r="AE170" s="15"/>
      <c r="AF170" s="15"/>
      <c r="AG170" s="15"/>
      <c r="AH170" s="15"/>
      <c r="AI170" s="15"/>
    </row>
    <row r="171" spans="1:35" s="13" customFormat="1" ht="12.75">
      <c r="A171" s="105">
        <v>8</v>
      </c>
      <c r="B171" s="105">
        <v>2</v>
      </c>
      <c r="C171" s="106">
        <v>4</v>
      </c>
      <c r="D171" s="95">
        <v>970040</v>
      </c>
      <c r="E171" s="45" t="s">
        <v>156</v>
      </c>
      <c r="F171" s="117">
        <v>207.99999999999997</v>
      </c>
      <c r="G171" s="117">
        <v>137</v>
      </c>
      <c r="H171" s="117">
        <v>71</v>
      </c>
      <c r="I171" s="118">
        <v>57.999999999999993</v>
      </c>
      <c r="J171" s="118">
        <v>150</v>
      </c>
      <c r="K171" s="121">
        <v>148.40182648401824</v>
      </c>
      <c r="L171" s="121">
        <v>193.69433055280643</v>
      </c>
      <c r="M171" s="121">
        <v>102.2612703442316</v>
      </c>
      <c r="N171" s="121">
        <v>165.00711237553338</v>
      </c>
      <c r="O171" s="121">
        <v>142.84353871059901</v>
      </c>
      <c r="P171" s="56"/>
      <c r="Q171" s="29"/>
      <c r="R171" s="29"/>
      <c r="S171" s="29"/>
      <c r="Z171" s="15"/>
      <c r="AA171" s="15"/>
      <c r="AB171" s="15"/>
      <c r="AC171" s="15"/>
      <c r="AD171" s="15"/>
      <c r="AE171" s="15"/>
      <c r="AF171" s="15"/>
      <c r="AG171" s="15"/>
      <c r="AH171" s="15"/>
      <c r="AI171" s="15"/>
    </row>
    <row r="172" spans="1:35" s="13" customFormat="1" ht="12.75">
      <c r="A172" s="105">
        <v>8</v>
      </c>
      <c r="B172" s="105">
        <v>2</v>
      </c>
      <c r="C172" s="106">
        <v>4</v>
      </c>
      <c r="D172" s="95">
        <v>382068</v>
      </c>
      <c r="E172" s="45" t="s">
        <v>94</v>
      </c>
      <c r="F172" s="117">
        <v>150.00000000000003</v>
      </c>
      <c r="G172" s="117">
        <v>115</v>
      </c>
      <c r="H172" s="117">
        <v>35</v>
      </c>
      <c r="I172" s="118">
        <v>23</v>
      </c>
      <c r="J172" s="118">
        <v>127.00000000000001</v>
      </c>
      <c r="K172" s="121">
        <v>134.10818059901655</v>
      </c>
      <c r="L172" s="121">
        <v>199.13419913419915</v>
      </c>
      <c r="M172" s="121">
        <v>64.695009242144181</v>
      </c>
      <c r="N172" s="121">
        <v>78.686281217926791</v>
      </c>
      <c r="O172" s="121">
        <v>153.71580731057858</v>
      </c>
      <c r="P172" s="56"/>
      <c r="Q172" s="29"/>
      <c r="R172" s="29"/>
      <c r="S172" s="29"/>
      <c r="Z172" s="15"/>
      <c r="AA172" s="15"/>
      <c r="AB172" s="15"/>
      <c r="AC172" s="15"/>
      <c r="AD172" s="15"/>
      <c r="AE172" s="15"/>
      <c r="AF172" s="15"/>
      <c r="AG172" s="15"/>
      <c r="AH172" s="15"/>
      <c r="AI172" s="15"/>
    </row>
    <row r="173" spans="1:35" s="13" customFormat="1" ht="12.75">
      <c r="A173" s="105">
        <v>8</v>
      </c>
      <c r="B173" s="105">
        <v>2</v>
      </c>
      <c r="C173" s="106">
        <v>4</v>
      </c>
      <c r="D173" s="95">
        <v>978036</v>
      </c>
      <c r="E173" s="45" t="s">
        <v>165</v>
      </c>
      <c r="F173" s="117">
        <v>125.99999999999997</v>
      </c>
      <c r="G173" s="117">
        <v>103</v>
      </c>
      <c r="H173" s="117">
        <v>23</v>
      </c>
      <c r="I173" s="118">
        <v>15.000000000000004</v>
      </c>
      <c r="J173" s="118">
        <v>110.99999999999997</v>
      </c>
      <c r="K173" s="121">
        <v>156.26937864318489</v>
      </c>
      <c r="L173" s="121">
        <v>250.18217148409036</v>
      </c>
      <c r="M173" s="121">
        <v>58.286872782564622</v>
      </c>
      <c r="N173" s="121">
        <v>72.815533980582543</v>
      </c>
      <c r="O173" s="121">
        <v>184.90754622688652</v>
      </c>
      <c r="P173" s="56"/>
      <c r="Q173" s="29"/>
      <c r="R173" s="29"/>
      <c r="S173" s="29"/>
      <c r="Z173" s="15"/>
      <c r="AA173" s="15"/>
      <c r="AB173" s="15"/>
      <c r="AC173" s="15"/>
      <c r="AD173" s="15"/>
      <c r="AE173" s="15"/>
      <c r="AF173" s="15"/>
      <c r="AG173" s="15"/>
      <c r="AH173" s="15"/>
      <c r="AI173" s="15"/>
    </row>
    <row r="174" spans="1:35" s="13" customFormat="1" ht="12.75">
      <c r="A174" s="105">
        <v>8</v>
      </c>
      <c r="B174" s="105">
        <v>2</v>
      </c>
      <c r="C174" s="106">
        <v>4</v>
      </c>
      <c r="D174" s="95">
        <v>166032</v>
      </c>
      <c r="E174" s="45" t="s">
        <v>46</v>
      </c>
      <c r="F174" s="117">
        <v>120</v>
      </c>
      <c r="G174" s="117">
        <v>99</v>
      </c>
      <c r="H174" s="117">
        <v>21</v>
      </c>
      <c r="I174" s="118">
        <v>11</v>
      </c>
      <c r="J174" s="118">
        <v>109.00000000000001</v>
      </c>
      <c r="K174" s="121">
        <v>110.65006915629323</v>
      </c>
      <c r="L174" s="121">
        <v>180.88799561483646</v>
      </c>
      <c r="M174" s="121">
        <v>39.091586001489205</v>
      </c>
      <c r="N174" s="121">
        <v>41.029466616933973</v>
      </c>
      <c r="O174" s="121">
        <v>133.51298383145519</v>
      </c>
      <c r="P174" s="56"/>
      <c r="Q174" s="29"/>
      <c r="R174" s="29"/>
      <c r="S174" s="29"/>
      <c r="Z174" s="15"/>
      <c r="AA174" s="15"/>
      <c r="AB174" s="15"/>
      <c r="AC174" s="15"/>
      <c r="AD174" s="15"/>
      <c r="AE174" s="15"/>
      <c r="AF174" s="15"/>
      <c r="AG174" s="15"/>
      <c r="AH174" s="15"/>
      <c r="AI174" s="15"/>
    </row>
    <row r="175" spans="1:35" s="13" customFormat="1" ht="12.75">
      <c r="A175" s="105">
        <v>8</v>
      </c>
      <c r="B175" s="105">
        <v>2</v>
      </c>
      <c r="C175" s="106">
        <v>4</v>
      </c>
      <c r="D175" s="95">
        <v>170048</v>
      </c>
      <c r="E175" s="45" t="s">
        <v>53</v>
      </c>
      <c r="F175" s="117">
        <v>160</v>
      </c>
      <c r="G175" s="117">
        <v>125</v>
      </c>
      <c r="H175" s="117">
        <v>35</v>
      </c>
      <c r="I175" s="118">
        <v>30</v>
      </c>
      <c r="J175" s="118">
        <v>129.99999999999997</v>
      </c>
      <c r="K175" s="121">
        <v>188.79056047197639</v>
      </c>
      <c r="L175" s="121">
        <v>286.30325240494733</v>
      </c>
      <c r="M175" s="121">
        <v>85.178875638841561</v>
      </c>
      <c r="N175" s="121">
        <v>138.76040703052729</v>
      </c>
      <c r="O175" s="121">
        <v>205.92428322509102</v>
      </c>
      <c r="P175" s="56"/>
      <c r="Q175" s="29"/>
      <c r="R175" s="29"/>
      <c r="S175" s="29"/>
      <c r="Z175" s="15"/>
      <c r="AA175" s="15"/>
      <c r="AB175" s="15"/>
      <c r="AC175" s="15"/>
      <c r="AD175" s="15"/>
      <c r="AE175" s="15"/>
      <c r="AF175" s="15"/>
      <c r="AG175" s="15"/>
      <c r="AH175" s="15"/>
      <c r="AI175" s="15"/>
    </row>
    <row r="176" spans="1:35" s="13" customFormat="1" ht="12.75">
      <c r="A176" s="105">
        <v>8</v>
      </c>
      <c r="B176" s="105">
        <v>2</v>
      </c>
      <c r="C176" s="106">
        <v>4</v>
      </c>
      <c r="D176" s="95">
        <v>954036</v>
      </c>
      <c r="E176" s="45" t="s">
        <v>145</v>
      </c>
      <c r="F176" s="117">
        <v>238</v>
      </c>
      <c r="G176" s="117">
        <v>166</v>
      </c>
      <c r="H176" s="117">
        <v>72</v>
      </c>
      <c r="I176" s="118">
        <v>60.999999999999993</v>
      </c>
      <c r="J176" s="118">
        <v>177</v>
      </c>
      <c r="K176" s="121">
        <v>189.47536024201895</v>
      </c>
      <c r="L176" s="121">
        <v>259.90292782213874</v>
      </c>
      <c r="M176" s="121">
        <v>116.61807580174927</v>
      </c>
      <c r="N176" s="121">
        <v>189.26466025442133</v>
      </c>
      <c r="O176" s="121">
        <v>189.5480831013065</v>
      </c>
      <c r="P176" s="56"/>
      <c r="Q176" s="29"/>
      <c r="R176" s="29"/>
      <c r="S176" s="29"/>
      <c r="Z176" s="15"/>
      <c r="AA176" s="15"/>
      <c r="AB176" s="15"/>
      <c r="AC176" s="15"/>
      <c r="AD176" s="15"/>
      <c r="AE176" s="15"/>
      <c r="AF176" s="15"/>
      <c r="AG176" s="15"/>
      <c r="AH176" s="15"/>
      <c r="AI176" s="15"/>
    </row>
    <row r="177" spans="1:35" s="13" customFormat="1" ht="12.75">
      <c r="A177" s="108"/>
      <c r="B177" s="108"/>
      <c r="C177" s="108"/>
      <c r="D177" s="99"/>
      <c r="E177" s="102" t="s">
        <v>215</v>
      </c>
      <c r="F177" s="89">
        <v>2463</v>
      </c>
      <c r="G177" s="89">
        <v>1836</v>
      </c>
      <c r="H177" s="89">
        <v>627</v>
      </c>
      <c r="I177" s="89">
        <v>476</v>
      </c>
      <c r="J177" s="89">
        <v>1987</v>
      </c>
      <c r="K177" s="201">
        <v>119.90360976559647</v>
      </c>
      <c r="L177" s="201">
        <v>173.86528281517818</v>
      </c>
      <c r="M177" s="201">
        <v>62.815580668429909</v>
      </c>
      <c r="N177" s="201">
        <v>92.04826732673267</v>
      </c>
      <c r="O177" s="201">
        <v>129.27529065795724</v>
      </c>
      <c r="P177" s="215"/>
      <c r="Q177" s="34"/>
      <c r="R177" s="29"/>
      <c r="S177" s="29"/>
      <c r="T177" s="216"/>
      <c r="Z177" s="15"/>
      <c r="AA177" s="15"/>
      <c r="AB177" s="15"/>
      <c r="AC177" s="15"/>
      <c r="AD177" s="15"/>
      <c r="AE177" s="15"/>
      <c r="AF177" s="15"/>
      <c r="AG177" s="15"/>
      <c r="AH177" s="15"/>
      <c r="AI177" s="15"/>
    </row>
    <row r="178" spans="1:35" s="13" customFormat="1" ht="12.75">
      <c r="A178" s="105">
        <v>9</v>
      </c>
      <c r="B178" s="105">
        <v>3</v>
      </c>
      <c r="C178" s="106">
        <v>4</v>
      </c>
      <c r="D178" s="95">
        <v>958004</v>
      </c>
      <c r="E178" s="45" t="s">
        <v>146</v>
      </c>
      <c r="F178" s="117">
        <v>76.000000000000014</v>
      </c>
      <c r="G178" s="117">
        <v>62</v>
      </c>
      <c r="H178" s="117">
        <v>14</v>
      </c>
      <c r="I178" s="118">
        <v>15.000000000000005</v>
      </c>
      <c r="J178" s="118">
        <v>61.000000000000007</v>
      </c>
      <c r="K178" s="121">
        <v>74.204256981058407</v>
      </c>
      <c r="L178" s="121">
        <v>116.67293940534437</v>
      </c>
      <c r="M178" s="121">
        <v>28.40909090909091</v>
      </c>
      <c r="N178" s="121">
        <v>59.265112603713966</v>
      </c>
      <c r="O178" s="121">
        <v>79.107768123460005</v>
      </c>
      <c r="P178" s="56"/>
      <c r="Q178" s="29"/>
      <c r="R178" s="29"/>
      <c r="S178" s="29"/>
      <c r="Z178" s="15"/>
      <c r="AA178" s="15"/>
      <c r="AB178" s="15"/>
      <c r="AC178" s="15"/>
      <c r="AD178" s="15"/>
      <c r="AE178" s="15"/>
      <c r="AF178" s="15"/>
      <c r="AG178" s="15"/>
      <c r="AH178" s="15"/>
      <c r="AI178" s="15"/>
    </row>
    <row r="179" spans="1:35" s="13" customFormat="1" ht="12.75">
      <c r="A179" s="105">
        <v>9</v>
      </c>
      <c r="B179" s="105">
        <v>3</v>
      </c>
      <c r="C179" s="106">
        <v>4</v>
      </c>
      <c r="D179" s="95">
        <v>378004</v>
      </c>
      <c r="E179" s="45" t="s">
        <v>79</v>
      </c>
      <c r="F179" s="117">
        <v>143.00000000000003</v>
      </c>
      <c r="G179" s="117">
        <v>98</v>
      </c>
      <c r="H179" s="117">
        <v>45</v>
      </c>
      <c r="I179" s="118">
        <v>34.000000000000007</v>
      </c>
      <c r="J179" s="118">
        <v>109.00000000000003</v>
      </c>
      <c r="K179" s="121">
        <v>89.2634207240949</v>
      </c>
      <c r="L179" s="121">
        <v>116.97302458820721</v>
      </c>
      <c r="M179" s="121">
        <v>58.885108610311434</v>
      </c>
      <c r="N179" s="121">
        <v>83.353763177249348</v>
      </c>
      <c r="O179" s="121">
        <v>91.282137174441019</v>
      </c>
      <c r="P179" s="56"/>
      <c r="Q179" s="29"/>
      <c r="R179" s="29"/>
      <c r="S179" s="29"/>
      <c r="Z179" s="15"/>
      <c r="AA179" s="15"/>
      <c r="AB179" s="15"/>
      <c r="AC179" s="15"/>
      <c r="AD179" s="15"/>
      <c r="AE179" s="15"/>
      <c r="AF179" s="15"/>
      <c r="AG179" s="15"/>
      <c r="AH179" s="15"/>
      <c r="AI179" s="15"/>
    </row>
    <row r="180" spans="1:35" s="13" customFormat="1" ht="12.75">
      <c r="A180" s="105">
        <v>9</v>
      </c>
      <c r="B180" s="105">
        <v>3</v>
      </c>
      <c r="C180" s="106">
        <v>4</v>
      </c>
      <c r="D180" s="95">
        <v>554008</v>
      </c>
      <c r="E180" s="45" t="s">
        <v>99</v>
      </c>
      <c r="F180" s="117">
        <v>92</v>
      </c>
      <c r="G180" s="117">
        <v>73</v>
      </c>
      <c r="H180" s="117">
        <v>19</v>
      </c>
      <c r="I180" s="118">
        <v>22.000000000000007</v>
      </c>
      <c r="J180" s="118">
        <v>70</v>
      </c>
      <c r="K180" s="121">
        <v>88.334133461353801</v>
      </c>
      <c r="L180" s="121">
        <v>134.71120132865843</v>
      </c>
      <c r="M180" s="121">
        <v>38.03042433947158</v>
      </c>
      <c r="N180" s="121">
        <v>84.84381025838799</v>
      </c>
      <c r="O180" s="121">
        <v>89.49117872666838</v>
      </c>
      <c r="P180" s="56"/>
      <c r="Q180" s="29"/>
      <c r="R180" s="29"/>
      <c r="S180" s="29"/>
      <c r="Z180" s="15"/>
      <c r="AA180" s="15"/>
      <c r="AB180" s="15"/>
      <c r="AC180" s="15"/>
      <c r="AD180" s="15"/>
      <c r="AE180" s="15"/>
      <c r="AF180" s="15"/>
      <c r="AG180" s="15"/>
      <c r="AH180" s="15"/>
      <c r="AI180" s="15"/>
    </row>
    <row r="181" spans="1:35" s="13" customFormat="1" ht="12.75">
      <c r="A181" s="105">
        <v>9</v>
      </c>
      <c r="B181" s="105">
        <v>3</v>
      </c>
      <c r="C181" s="106">
        <v>4</v>
      </c>
      <c r="D181" s="95">
        <v>170008</v>
      </c>
      <c r="E181" s="45" t="s">
        <v>48</v>
      </c>
      <c r="F181" s="117">
        <v>106.99999999999997</v>
      </c>
      <c r="G181" s="117">
        <v>82</v>
      </c>
      <c r="H181" s="117">
        <v>25</v>
      </c>
      <c r="I181" s="118">
        <v>16</v>
      </c>
      <c r="J181" s="118">
        <v>90.999999999999972</v>
      </c>
      <c r="K181" s="121">
        <v>124.69409159771585</v>
      </c>
      <c r="L181" s="121">
        <v>183.65061590145578</v>
      </c>
      <c r="M181" s="121">
        <v>60.738581146744416</v>
      </c>
      <c r="N181" s="121">
        <v>73.226544622425635</v>
      </c>
      <c r="O181" s="121">
        <v>142.27642276422759</v>
      </c>
      <c r="P181" s="56"/>
      <c r="Q181" s="29"/>
      <c r="R181" s="29"/>
      <c r="S181" s="29"/>
      <c r="Z181" s="15"/>
      <c r="AA181" s="15"/>
      <c r="AB181" s="15"/>
      <c r="AC181" s="15"/>
      <c r="AD181" s="15"/>
      <c r="AE181" s="15"/>
      <c r="AF181" s="15"/>
      <c r="AG181" s="15"/>
      <c r="AH181" s="15"/>
      <c r="AI181" s="15"/>
    </row>
    <row r="182" spans="1:35" s="13" customFormat="1" ht="12.75">
      <c r="A182" s="105">
        <v>9</v>
      </c>
      <c r="B182" s="105">
        <v>3</v>
      </c>
      <c r="C182" s="106">
        <v>4</v>
      </c>
      <c r="D182" s="95">
        <v>162004</v>
      </c>
      <c r="E182" s="45" t="s">
        <v>40</v>
      </c>
      <c r="F182" s="117">
        <v>44</v>
      </c>
      <c r="G182" s="117">
        <v>35</v>
      </c>
      <c r="H182" s="117">
        <v>9</v>
      </c>
      <c r="I182" s="118">
        <v>5.0000000000000009</v>
      </c>
      <c r="J182" s="118">
        <v>39</v>
      </c>
      <c r="K182" s="121">
        <v>49.516092730137295</v>
      </c>
      <c r="L182" s="121">
        <v>75.593952483801303</v>
      </c>
      <c r="M182" s="121">
        <v>21.146616541353382</v>
      </c>
      <c r="N182" s="121">
        <v>22.341376228775697</v>
      </c>
      <c r="O182" s="121">
        <v>58.664259927797836</v>
      </c>
      <c r="P182" s="56"/>
      <c r="Q182" s="29"/>
      <c r="R182" s="29"/>
      <c r="S182" s="29"/>
      <c r="Z182" s="15"/>
      <c r="AA182" s="15"/>
      <c r="AB182" s="15"/>
      <c r="AC182" s="15"/>
      <c r="AD182" s="15"/>
      <c r="AE182" s="15"/>
      <c r="AF182" s="15"/>
      <c r="AG182" s="15"/>
      <c r="AH182" s="15"/>
      <c r="AI182" s="15"/>
    </row>
    <row r="183" spans="1:35" s="13" customFormat="1" ht="12.75">
      <c r="A183" s="105">
        <v>9</v>
      </c>
      <c r="B183" s="105">
        <v>3</v>
      </c>
      <c r="C183" s="106">
        <v>4</v>
      </c>
      <c r="D183" s="95">
        <v>362024</v>
      </c>
      <c r="E183" s="45" t="s">
        <v>66</v>
      </c>
      <c r="F183" s="117">
        <v>63</v>
      </c>
      <c r="G183" s="117">
        <v>39</v>
      </c>
      <c r="H183" s="117">
        <v>24</v>
      </c>
      <c r="I183" s="118">
        <v>13.000000000000002</v>
      </c>
      <c r="J183" s="118">
        <v>50</v>
      </c>
      <c r="K183" s="121">
        <v>86.896551724137922</v>
      </c>
      <c r="L183" s="121">
        <v>103.42084327764519</v>
      </c>
      <c r="M183" s="121">
        <v>68.985340615119284</v>
      </c>
      <c r="N183" s="121">
        <v>67.991631799163187</v>
      </c>
      <c r="O183" s="121">
        <v>93.668040464593474</v>
      </c>
      <c r="P183" s="56"/>
      <c r="Q183" s="29"/>
      <c r="R183" s="29"/>
      <c r="S183" s="29"/>
      <c r="Z183" s="15"/>
      <c r="AA183" s="15"/>
      <c r="AB183" s="15"/>
      <c r="AC183" s="15"/>
      <c r="AD183" s="15"/>
      <c r="AE183" s="15"/>
      <c r="AF183" s="15"/>
      <c r="AG183" s="15"/>
      <c r="AH183" s="15"/>
      <c r="AI183" s="15"/>
    </row>
    <row r="184" spans="1:35" s="13" customFormat="1" ht="12.75">
      <c r="A184" s="105">
        <v>9</v>
      </c>
      <c r="B184" s="105">
        <v>3</v>
      </c>
      <c r="C184" s="106">
        <v>4</v>
      </c>
      <c r="D184" s="95">
        <v>162008</v>
      </c>
      <c r="E184" s="45" t="s">
        <v>41</v>
      </c>
      <c r="F184" s="117">
        <v>110</v>
      </c>
      <c r="G184" s="117">
        <v>89</v>
      </c>
      <c r="H184" s="117">
        <v>21</v>
      </c>
      <c r="I184" s="118">
        <v>11.000000000000002</v>
      </c>
      <c r="J184" s="118">
        <v>99</v>
      </c>
      <c r="K184" s="121">
        <v>119.63023382272975</v>
      </c>
      <c r="L184" s="121">
        <v>185.30085363314595</v>
      </c>
      <c r="M184" s="121">
        <v>47.814207650273225</v>
      </c>
      <c r="N184" s="121">
        <v>45.814244064972939</v>
      </c>
      <c r="O184" s="121">
        <v>145.71680894907271</v>
      </c>
      <c r="P184" s="56"/>
      <c r="Q184" s="29"/>
      <c r="R184" s="29"/>
      <c r="S184" s="29"/>
      <c r="Z184" s="15"/>
      <c r="AA184" s="15"/>
      <c r="AB184" s="15"/>
      <c r="AC184" s="15"/>
      <c r="AD184" s="15"/>
      <c r="AE184" s="15"/>
      <c r="AF184" s="15"/>
      <c r="AG184" s="15"/>
      <c r="AH184" s="15"/>
      <c r="AI184" s="15"/>
    </row>
    <row r="185" spans="1:35" s="13" customFormat="1" ht="12.75">
      <c r="A185" s="105">
        <v>9</v>
      </c>
      <c r="B185" s="105">
        <v>3</v>
      </c>
      <c r="C185" s="106">
        <v>4</v>
      </c>
      <c r="D185" s="95">
        <v>754008</v>
      </c>
      <c r="E185" s="45" t="s">
        <v>121</v>
      </c>
      <c r="F185" s="117">
        <v>116.00000000000001</v>
      </c>
      <c r="G185" s="117">
        <v>87</v>
      </c>
      <c r="H185" s="117">
        <v>29</v>
      </c>
      <c r="I185" s="118">
        <v>22.000000000000007</v>
      </c>
      <c r="J185" s="118">
        <v>94</v>
      </c>
      <c r="K185" s="121">
        <v>77.545290460592298</v>
      </c>
      <c r="L185" s="121">
        <v>112.17122227952552</v>
      </c>
      <c r="M185" s="121">
        <v>40.261002360127719</v>
      </c>
      <c r="N185" s="121">
        <v>56.965302951838446</v>
      </c>
      <c r="O185" s="121">
        <v>84.707578624853568</v>
      </c>
      <c r="P185" s="56"/>
      <c r="Q185" s="29"/>
      <c r="R185" s="29"/>
      <c r="S185" s="29"/>
      <c r="Z185" s="15"/>
      <c r="AA185" s="15"/>
      <c r="AB185" s="15"/>
      <c r="AC185" s="15"/>
      <c r="AD185" s="15"/>
      <c r="AE185" s="15"/>
      <c r="AF185" s="15"/>
      <c r="AG185" s="15"/>
      <c r="AH185" s="15"/>
      <c r="AI185" s="15"/>
    </row>
    <row r="186" spans="1:35" s="13" customFormat="1" ht="12.75">
      <c r="A186" s="105">
        <v>9</v>
      </c>
      <c r="B186" s="105">
        <v>3</v>
      </c>
      <c r="C186" s="106">
        <v>4</v>
      </c>
      <c r="D186" s="95">
        <v>954016</v>
      </c>
      <c r="E186" s="45" t="s">
        <v>140</v>
      </c>
      <c r="F186" s="117">
        <v>181</v>
      </c>
      <c r="G186" s="117">
        <v>131</v>
      </c>
      <c r="H186" s="117">
        <v>50</v>
      </c>
      <c r="I186" s="118">
        <v>43</v>
      </c>
      <c r="J186" s="118">
        <v>138</v>
      </c>
      <c r="K186" s="121">
        <v>266.6077478273678</v>
      </c>
      <c r="L186" s="121">
        <v>370.9997167941093</v>
      </c>
      <c r="M186" s="121">
        <v>153.4683855125844</v>
      </c>
      <c r="N186" s="121">
        <v>238.09523809523807</v>
      </c>
      <c r="O186" s="121">
        <v>276.94160144491269</v>
      </c>
      <c r="P186" s="56"/>
      <c r="Q186" s="29"/>
      <c r="R186" s="29"/>
      <c r="S186" s="29"/>
      <c r="Z186" s="15"/>
      <c r="AA186" s="15"/>
      <c r="AB186" s="15"/>
      <c r="AC186" s="15"/>
      <c r="AD186" s="15"/>
      <c r="AE186" s="15"/>
      <c r="AF186" s="15"/>
      <c r="AG186" s="15"/>
      <c r="AH186" s="15"/>
      <c r="AI186" s="15"/>
    </row>
    <row r="187" spans="1:35" s="13" customFormat="1" ht="12.75">
      <c r="A187" s="105">
        <v>9</v>
      </c>
      <c r="B187" s="105">
        <v>3</v>
      </c>
      <c r="C187" s="106">
        <v>4</v>
      </c>
      <c r="D187" s="95">
        <v>158016</v>
      </c>
      <c r="E187" s="45" t="s">
        <v>33</v>
      </c>
      <c r="F187" s="117">
        <v>48.999999999999993</v>
      </c>
      <c r="G187" s="117">
        <v>40</v>
      </c>
      <c r="H187" s="117">
        <v>9</v>
      </c>
      <c r="I187" s="118">
        <v>8.9999999999999982</v>
      </c>
      <c r="J187" s="118">
        <v>39.999999999999993</v>
      </c>
      <c r="K187" s="121">
        <v>70.686670513560287</v>
      </c>
      <c r="L187" s="121">
        <v>108.51871947911015</v>
      </c>
      <c r="M187" s="121">
        <v>27.726432532347506</v>
      </c>
      <c r="N187" s="121">
        <v>49.234135667396053</v>
      </c>
      <c r="O187" s="121">
        <v>78.369905956112845</v>
      </c>
      <c r="P187" s="56"/>
      <c r="Q187" s="29"/>
      <c r="R187" s="29"/>
      <c r="S187" s="29"/>
      <c r="Z187" s="15"/>
      <c r="AA187" s="15"/>
      <c r="AB187" s="15"/>
      <c r="AC187" s="15"/>
      <c r="AD187" s="15"/>
      <c r="AE187" s="15"/>
      <c r="AF187" s="15"/>
      <c r="AG187" s="15"/>
      <c r="AH187" s="15"/>
      <c r="AI187" s="15"/>
    </row>
    <row r="188" spans="1:35" s="13" customFormat="1" ht="12.75">
      <c r="A188" s="105">
        <v>9</v>
      </c>
      <c r="B188" s="105">
        <v>3</v>
      </c>
      <c r="C188" s="106">
        <v>4</v>
      </c>
      <c r="D188" s="95">
        <v>362028</v>
      </c>
      <c r="E188" s="45" t="s">
        <v>67</v>
      </c>
      <c r="F188" s="117">
        <v>118</v>
      </c>
      <c r="G188" s="117">
        <v>76</v>
      </c>
      <c r="H188" s="117">
        <v>42</v>
      </c>
      <c r="I188" s="118">
        <v>25</v>
      </c>
      <c r="J188" s="118">
        <v>93</v>
      </c>
      <c r="K188" s="121">
        <v>138.38395684296938</v>
      </c>
      <c r="L188" s="121">
        <v>172.92377701934015</v>
      </c>
      <c r="M188" s="121">
        <v>101.64569215876089</v>
      </c>
      <c r="N188" s="121">
        <v>109.21799912625602</v>
      </c>
      <c r="O188" s="121">
        <v>149.08624559153574</v>
      </c>
      <c r="P188" s="56"/>
      <c r="Q188" s="29"/>
      <c r="R188" s="29"/>
      <c r="S188" s="29"/>
      <c r="Z188" s="15"/>
      <c r="AA188" s="15"/>
      <c r="AB188" s="15"/>
      <c r="AC188" s="15"/>
      <c r="AD188" s="15"/>
      <c r="AE188" s="15"/>
      <c r="AF188" s="15"/>
      <c r="AG188" s="15"/>
      <c r="AH188" s="15"/>
      <c r="AI188" s="15"/>
    </row>
    <row r="189" spans="1:35" s="13" customFormat="1" ht="12.75">
      <c r="A189" s="105">
        <v>9</v>
      </c>
      <c r="B189" s="105">
        <v>3</v>
      </c>
      <c r="C189" s="106">
        <v>4</v>
      </c>
      <c r="D189" s="95">
        <v>974028</v>
      </c>
      <c r="E189" s="45" t="s">
        <v>157</v>
      </c>
      <c r="F189" s="117">
        <v>121</v>
      </c>
      <c r="G189" s="117">
        <v>90</v>
      </c>
      <c r="H189" s="117">
        <v>31</v>
      </c>
      <c r="I189" s="118">
        <v>26.000000000000007</v>
      </c>
      <c r="J189" s="118">
        <v>95</v>
      </c>
      <c r="K189" s="121">
        <v>124.33210028771063</v>
      </c>
      <c r="L189" s="121">
        <v>172.84424812752064</v>
      </c>
      <c r="M189" s="121">
        <v>68.50828729281767</v>
      </c>
      <c r="N189" s="121">
        <v>107.74968918358891</v>
      </c>
      <c r="O189" s="121">
        <v>129.79915288973905</v>
      </c>
      <c r="P189" s="56"/>
      <c r="Q189" s="29"/>
      <c r="R189" s="29"/>
      <c r="S189" s="29"/>
      <c r="Z189" s="15"/>
      <c r="AA189" s="15"/>
      <c r="AB189" s="15"/>
      <c r="AC189" s="15"/>
      <c r="AD189" s="15"/>
      <c r="AE189" s="15"/>
      <c r="AF189" s="15"/>
      <c r="AG189" s="15"/>
      <c r="AH189" s="15"/>
      <c r="AI189" s="15"/>
    </row>
    <row r="190" spans="1:35" s="13" customFormat="1" ht="12.75">
      <c r="A190" s="105">
        <v>9</v>
      </c>
      <c r="B190" s="105">
        <v>3</v>
      </c>
      <c r="C190" s="106">
        <v>4</v>
      </c>
      <c r="D190" s="95">
        <v>962040</v>
      </c>
      <c r="E190" s="45" t="s">
        <v>153</v>
      </c>
      <c r="F190" s="117">
        <v>63.999999999999993</v>
      </c>
      <c r="G190" s="117">
        <v>48</v>
      </c>
      <c r="H190" s="117">
        <v>16</v>
      </c>
      <c r="I190" s="118">
        <v>13.999999999999998</v>
      </c>
      <c r="J190" s="118">
        <v>50</v>
      </c>
      <c r="K190" s="121">
        <v>88.190712415598725</v>
      </c>
      <c r="L190" s="121">
        <v>128.82447665056361</v>
      </c>
      <c r="M190" s="121">
        <v>45.312942509204191</v>
      </c>
      <c r="N190" s="121">
        <v>81.395348837209283</v>
      </c>
      <c r="O190" s="121">
        <v>90.301607368611158</v>
      </c>
      <c r="P190" s="56"/>
      <c r="Q190" s="29"/>
      <c r="R190" s="29"/>
      <c r="S190" s="29"/>
      <c r="Z190" s="15"/>
      <c r="AA190" s="15"/>
      <c r="AB190" s="15"/>
      <c r="AC190" s="15"/>
      <c r="AD190" s="15"/>
      <c r="AE190" s="15"/>
      <c r="AF190" s="15"/>
      <c r="AG190" s="15"/>
      <c r="AH190" s="15"/>
      <c r="AI190" s="15"/>
    </row>
    <row r="191" spans="1:35" s="13" customFormat="1" ht="12.75">
      <c r="A191" s="105">
        <v>9</v>
      </c>
      <c r="B191" s="105">
        <v>3</v>
      </c>
      <c r="C191" s="106">
        <v>4</v>
      </c>
      <c r="D191" s="95">
        <v>158028</v>
      </c>
      <c r="E191" s="45" t="s">
        <v>37</v>
      </c>
      <c r="F191" s="117">
        <v>156</v>
      </c>
      <c r="G191" s="117">
        <v>124</v>
      </c>
      <c r="H191" s="117">
        <v>32</v>
      </c>
      <c r="I191" s="118">
        <v>20.000000000000007</v>
      </c>
      <c r="J191" s="118">
        <v>136</v>
      </c>
      <c r="K191" s="121">
        <v>129.95668110629791</v>
      </c>
      <c r="L191" s="121">
        <v>202.84639293309343</v>
      </c>
      <c r="M191" s="121">
        <v>54.320149380410797</v>
      </c>
      <c r="N191" s="121">
        <v>65.019505851755554</v>
      </c>
      <c r="O191" s="121">
        <v>152.32974910394265</v>
      </c>
      <c r="P191" s="56"/>
      <c r="Q191" s="29"/>
      <c r="R191" s="29"/>
      <c r="S191" s="29"/>
      <c r="Z191" s="15"/>
      <c r="AA191" s="15"/>
      <c r="AB191" s="15"/>
      <c r="AC191" s="15"/>
      <c r="AD191" s="15"/>
      <c r="AE191" s="15"/>
      <c r="AF191" s="15"/>
      <c r="AG191" s="15"/>
      <c r="AH191" s="15"/>
      <c r="AI191" s="15"/>
    </row>
    <row r="192" spans="1:35" s="13" customFormat="1" ht="12.75">
      <c r="A192" s="105">
        <v>9</v>
      </c>
      <c r="B192" s="105">
        <v>3</v>
      </c>
      <c r="C192" s="106">
        <v>4</v>
      </c>
      <c r="D192" s="95">
        <v>566076</v>
      </c>
      <c r="E192" s="45" t="s">
        <v>117</v>
      </c>
      <c r="F192" s="117">
        <v>109</v>
      </c>
      <c r="G192" s="117">
        <v>79</v>
      </c>
      <c r="H192" s="117">
        <v>30</v>
      </c>
      <c r="I192" s="118">
        <v>32.999999999999993</v>
      </c>
      <c r="J192" s="118">
        <v>76</v>
      </c>
      <c r="K192" s="121">
        <v>95.790491255822118</v>
      </c>
      <c r="L192" s="121">
        <v>134.5367847411444</v>
      </c>
      <c r="M192" s="121">
        <v>54.476121300163427</v>
      </c>
      <c r="N192" s="121">
        <v>112.32130701157247</v>
      </c>
      <c r="O192" s="121">
        <v>90.036725506456577</v>
      </c>
      <c r="P192" s="56"/>
      <c r="Q192" s="29"/>
      <c r="R192" s="29"/>
      <c r="S192" s="29"/>
      <c r="Z192" s="15"/>
      <c r="AA192" s="15"/>
      <c r="AB192" s="15"/>
      <c r="AC192" s="15"/>
      <c r="AD192" s="15"/>
      <c r="AE192" s="15"/>
      <c r="AF192" s="15"/>
      <c r="AG192" s="15"/>
      <c r="AH192" s="15"/>
      <c r="AI192" s="15"/>
    </row>
    <row r="193" spans="1:35" s="13" customFormat="1" ht="12.75">
      <c r="A193" s="105">
        <v>9</v>
      </c>
      <c r="B193" s="105">
        <v>3</v>
      </c>
      <c r="C193" s="106">
        <v>4</v>
      </c>
      <c r="D193" s="95">
        <v>382056</v>
      </c>
      <c r="E193" s="45" t="s">
        <v>92</v>
      </c>
      <c r="F193" s="117">
        <v>70.999999999999986</v>
      </c>
      <c r="G193" s="117">
        <v>45</v>
      </c>
      <c r="H193" s="117">
        <v>26</v>
      </c>
      <c r="I193" s="118">
        <v>16.000000000000004</v>
      </c>
      <c r="J193" s="118">
        <v>54.999999999999986</v>
      </c>
      <c r="K193" s="121">
        <v>86.59592633247955</v>
      </c>
      <c r="L193" s="121">
        <v>104.07030527289547</v>
      </c>
      <c r="M193" s="121">
        <v>67.096774193548384</v>
      </c>
      <c r="N193" s="121">
        <v>75.542965061378681</v>
      </c>
      <c r="O193" s="121">
        <v>90.445650386449586</v>
      </c>
      <c r="P193" s="56"/>
      <c r="Q193" s="29"/>
      <c r="R193" s="29"/>
      <c r="S193" s="29"/>
      <c r="Z193" s="15"/>
      <c r="AA193" s="15"/>
      <c r="AB193" s="15"/>
      <c r="AC193" s="15"/>
      <c r="AD193" s="15"/>
      <c r="AE193" s="15"/>
      <c r="AF193" s="15"/>
      <c r="AG193" s="15"/>
      <c r="AH193" s="15"/>
      <c r="AI193" s="15"/>
    </row>
    <row r="194" spans="1:35" s="13" customFormat="1" ht="12.75">
      <c r="A194" s="105">
        <v>9</v>
      </c>
      <c r="B194" s="105">
        <v>3</v>
      </c>
      <c r="C194" s="106">
        <v>4</v>
      </c>
      <c r="D194" s="95">
        <v>158032</v>
      </c>
      <c r="E194" s="45" t="s">
        <v>38</v>
      </c>
      <c r="F194" s="117">
        <v>144</v>
      </c>
      <c r="G194" s="117">
        <v>116</v>
      </c>
      <c r="H194" s="117">
        <v>28</v>
      </c>
      <c r="I194" s="118">
        <v>43</v>
      </c>
      <c r="J194" s="118">
        <v>101</v>
      </c>
      <c r="K194" s="121">
        <v>120.01000083340278</v>
      </c>
      <c r="L194" s="121">
        <v>183.89346861128726</v>
      </c>
      <c r="M194" s="121">
        <v>49.200492004920051</v>
      </c>
      <c r="N194" s="121">
        <v>144.9763991908294</v>
      </c>
      <c r="O194" s="121">
        <v>111.81224399424332</v>
      </c>
      <c r="P194" s="56"/>
      <c r="Q194" s="29"/>
      <c r="R194" s="29"/>
      <c r="S194" s="29"/>
      <c r="Z194" s="15"/>
      <c r="AA194" s="15"/>
      <c r="AB194" s="15"/>
      <c r="AC194" s="15"/>
      <c r="AD194" s="15"/>
      <c r="AE194" s="15"/>
      <c r="AF194" s="15"/>
      <c r="AG194" s="15"/>
      <c r="AH194" s="15"/>
      <c r="AI194" s="15"/>
    </row>
    <row r="195" spans="1:35" s="13" customFormat="1" ht="12.75">
      <c r="A195" s="108"/>
      <c r="B195" s="108"/>
      <c r="C195" s="108"/>
      <c r="D195" s="99"/>
      <c r="E195" s="102" t="s">
        <v>218</v>
      </c>
      <c r="F195" s="89">
        <v>1764</v>
      </c>
      <c r="G195" s="89">
        <v>1314</v>
      </c>
      <c r="H195" s="89">
        <v>450</v>
      </c>
      <c r="I195" s="89">
        <v>367.00000000000006</v>
      </c>
      <c r="J195" s="89">
        <v>1397</v>
      </c>
      <c r="K195" s="201">
        <v>104.77174726488721</v>
      </c>
      <c r="L195" s="201">
        <v>149.83237930169446</v>
      </c>
      <c r="M195" s="201">
        <v>55.784201914017949</v>
      </c>
      <c r="N195" s="201">
        <v>85.43824933069493</v>
      </c>
      <c r="O195" s="201">
        <v>111.39373739145688</v>
      </c>
      <c r="P195" s="215"/>
      <c r="Q195" s="34"/>
      <c r="R195" s="29"/>
      <c r="S195" s="29"/>
      <c r="T195" s="216"/>
      <c r="Z195" s="15"/>
      <c r="AA195" s="15"/>
      <c r="AB195" s="15"/>
      <c r="AC195" s="15"/>
      <c r="AD195" s="15"/>
      <c r="AE195" s="15"/>
      <c r="AF195" s="15"/>
      <c r="AG195" s="15"/>
      <c r="AH195" s="15"/>
      <c r="AI195" s="15"/>
    </row>
    <row r="196" spans="1:35" s="13" customFormat="1" ht="12.75">
      <c r="A196" s="105">
        <v>10</v>
      </c>
      <c r="B196" s="105">
        <v>4</v>
      </c>
      <c r="C196" s="106">
        <v>4</v>
      </c>
      <c r="D196" s="95">
        <v>566028</v>
      </c>
      <c r="E196" s="45" t="s">
        <v>116</v>
      </c>
      <c r="F196" s="117">
        <v>58</v>
      </c>
      <c r="G196" s="117">
        <v>46</v>
      </c>
      <c r="H196" s="117">
        <v>12</v>
      </c>
      <c r="I196" s="118">
        <v>12.000000000000002</v>
      </c>
      <c r="J196" s="118">
        <v>46</v>
      </c>
      <c r="K196" s="121">
        <v>72.130332048252697</v>
      </c>
      <c r="L196" s="121">
        <v>109.83763132760267</v>
      </c>
      <c r="M196" s="121">
        <v>31.14456267843239</v>
      </c>
      <c r="N196" s="121">
        <v>61.318344404701087</v>
      </c>
      <c r="O196" s="121">
        <v>75.60815253122945</v>
      </c>
      <c r="P196" s="56"/>
      <c r="Q196" s="29"/>
      <c r="R196" s="29"/>
      <c r="S196" s="29"/>
      <c r="Z196" s="15"/>
      <c r="AA196" s="15"/>
      <c r="AB196" s="15"/>
      <c r="AC196" s="15"/>
      <c r="AD196" s="15"/>
      <c r="AE196" s="15"/>
      <c r="AF196" s="15"/>
      <c r="AG196" s="15"/>
      <c r="AH196" s="15"/>
      <c r="AI196" s="15"/>
    </row>
    <row r="197" spans="1:35" s="13" customFormat="1" ht="12.75">
      <c r="A197" s="105">
        <v>10</v>
      </c>
      <c r="B197" s="105">
        <v>4</v>
      </c>
      <c r="C197" s="106">
        <v>4</v>
      </c>
      <c r="D197" s="95">
        <v>158020</v>
      </c>
      <c r="E197" s="45" t="s">
        <v>34</v>
      </c>
      <c r="F197" s="117">
        <v>146.00000000000003</v>
      </c>
      <c r="G197" s="117">
        <v>99</v>
      </c>
      <c r="H197" s="117">
        <v>47</v>
      </c>
      <c r="I197" s="118">
        <v>33.000000000000007</v>
      </c>
      <c r="J197" s="118">
        <v>113.00000000000003</v>
      </c>
      <c r="K197" s="121">
        <v>180.73780638771979</v>
      </c>
      <c r="L197" s="121">
        <v>241.87637429758124</v>
      </c>
      <c r="M197" s="121">
        <v>117.94228356336261</v>
      </c>
      <c r="N197" s="121">
        <v>153.48837209302329</v>
      </c>
      <c r="O197" s="121">
        <v>190.62078272604595</v>
      </c>
      <c r="P197" s="56"/>
      <c r="Q197" s="29"/>
      <c r="R197" s="29"/>
      <c r="S197" s="29"/>
      <c r="Z197" s="15"/>
      <c r="AA197" s="15"/>
      <c r="AB197" s="15"/>
      <c r="AC197" s="15"/>
      <c r="AD197" s="15"/>
      <c r="AE197" s="15"/>
      <c r="AF197" s="15"/>
      <c r="AG197" s="15"/>
      <c r="AH197" s="15"/>
      <c r="AI197" s="15"/>
    </row>
    <row r="198" spans="1:35" s="13" customFormat="1" ht="12.75">
      <c r="A198" s="105">
        <v>10</v>
      </c>
      <c r="B198" s="105">
        <v>4</v>
      </c>
      <c r="C198" s="106">
        <v>4</v>
      </c>
      <c r="D198" s="95">
        <v>162022</v>
      </c>
      <c r="E198" s="45" t="s">
        <v>43</v>
      </c>
      <c r="F198" s="117">
        <v>94</v>
      </c>
      <c r="G198" s="117">
        <v>71</v>
      </c>
      <c r="H198" s="117">
        <v>23</v>
      </c>
      <c r="I198" s="118">
        <v>21.999999999999996</v>
      </c>
      <c r="J198" s="118">
        <v>72</v>
      </c>
      <c r="K198" s="121">
        <v>117.30937227006116</v>
      </c>
      <c r="L198" s="121">
        <v>176.00396628656421</v>
      </c>
      <c r="M198" s="121">
        <v>57.803468208092482</v>
      </c>
      <c r="N198" s="121">
        <v>101.66358595194083</v>
      </c>
      <c r="O198" s="121">
        <v>123.09796546418191</v>
      </c>
      <c r="P198" s="56"/>
      <c r="Q198" s="29"/>
      <c r="R198" s="29"/>
      <c r="S198" s="29"/>
      <c r="Z198" s="15"/>
      <c r="AA198" s="15"/>
      <c r="AB198" s="15"/>
      <c r="AC198" s="15"/>
      <c r="AD198" s="15"/>
      <c r="AE198" s="15"/>
      <c r="AF198" s="15"/>
      <c r="AG198" s="15"/>
      <c r="AH198" s="15"/>
      <c r="AI198" s="15"/>
    </row>
    <row r="199" spans="1:35" s="13" customFormat="1" ht="12.75">
      <c r="A199" s="105">
        <v>10</v>
      </c>
      <c r="B199" s="105">
        <v>4</v>
      </c>
      <c r="C199" s="106">
        <v>4</v>
      </c>
      <c r="D199" s="95">
        <v>362036</v>
      </c>
      <c r="E199" s="45" t="s">
        <v>69</v>
      </c>
      <c r="F199" s="117">
        <v>161.00000000000003</v>
      </c>
      <c r="G199" s="117">
        <v>119</v>
      </c>
      <c r="H199" s="117">
        <v>42</v>
      </c>
      <c r="I199" s="118">
        <v>23</v>
      </c>
      <c r="J199" s="118">
        <v>138.00000000000006</v>
      </c>
      <c r="K199" s="121">
        <v>206.51616213442796</v>
      </c>
      <c r="L199" s="121">
        <v>293.53724716329555</v>
      </c>
      <c r="M199" s="121">
        <v>112.2394441475147</v>
      </c>
      <c r="N199" s="121">
        <v>113.58024691358024</v>
      </c>
      <c r="O199" s="121">
        <v>239.12666782186807</v>
      </c>
      <c r="P199" s="56"/>
      <c r="Z199" s="15"/>
      <c r="AA199" s="15"/>
      <c r="AB199" s="15"/>
      <c r="AC199" s="15"/>
      <c r="AD199" s="15"/>
      <c r="AE199" s="15"/>
      <c r="AF199" s="15"/>
      <c r="AG199" s="15"/>
      <c r="AH199" s="15"/>
      <c r="AI199" s="15"/>
    </row>
    <row r="200" spans="1:35" s="13" customFormat="1" ht="12.75">
      <c r="A200" s="105">
        <v>10</v>
      </c>
      <c r="B200" s="105">
        <v>4</v>
      </c>
      <c r="C200" s="106">
        <v>4</v>
      </c>
      <c r="D200" s="95">
        <v>166036</v>
      </c>
      <c r="E200" s="45" t="s">
        <v>47</v>
      </c>
      <c r="F200" s="117">
        <v>151.00000000000003</v>
      </c>
      <c r="G200" s="117">
        <v>116</v>
      </c>
      <c r="H200" s="117">
        <v>35</v>
      </c>
      <c r="I200" s="118">
        <v>29</v>
      </c>
      <c r="J200" s="118">
        <v>122.00000000000001</v>
      </c>
      <c r="K200" s="121">
        <v>214.36683702441798</v>
      </c>
      <c r="L200" s="121">
        <v>328.70501558515161</v>
      </c>
      <c r="M200" s="121">
        <v>99.57325746799431</v>
      </c>
      <c r="N200" s="121">
        <v>167.43648960739029</v>
      </c>
      <c r="O200" s="121">
        <v>229.6686746987952</v>
      </c>
      <c r="P200" s="56"/>
      <c r="Z200" s="15"/>
      <c r="AA200" s="15"/>
      <c r="AB200" s="15"/>
      <c r="AC200" s="15"/>
      <c r="AD200" s="15"/>
      <c r="AE200" s="15"/>
      <c r="AF200" s="15"/>
      <c r="AG200" s="15"/>
      <c r="AH200" s="15"/>
      <c r="AI200" s="15"/>
    </row>
    <row r="201" spans="1:35" s="13" customFormat="1" ht="12.75">
      <c r="A201" s="108"/>
      <c r="B201" s="108"/>
      <c r="C201" s="108"/>
      <c r="D201" s="99"/>
      <c r="E201" s="102" t="s">
        <v>288</v>
      </c>
      <c r="F201" s="89">
        <v>610</v>
      </c>
      <c r="G201" s="89">
        <v>451</v>
      </c>
      <c r="H201" s="89">
        <v>159</v>
      </c>
      <c r="I201" s="89">
        <v>119</v>
      </c>
      <c r="J201" s="89">
        <v>491.00000000000011</v>
      </c>
      <c r="K201" s="201">
        <v>755.13741025006186</v>
      </c>
      <c r="L201" s="201">
        <v>226.65594532113781</v>
      </c>
      <c r="M201" s="201">
        <v>83.3595470273671</v>
      </c>
      <c r="N201" s="201">
        <v>118.66773035500597</v>
      </c>
      <c r="O201" s="201">
        <v>169.63792150359316</v>
      </c>
      <c r="Z201" s="15"/>
      <c r="AA201" s="15"/>
      <c r="AB201" s="15"/>
      <c r="AC201" s="15"/>
      <c r="AD201" s="15"/>
      <c r="AE201" s="15"/>
      <c r="AF201" s="15"/>
      <c r="AG201" s="15"/>
      <c r="AH201" s="15"/>
      <c r="AI201" s="15"/>
    </row>
    <row r="202" spans="1:35" s="27" customFormat="1" ht="12.75">
      <c r="D202" s="31"/>
      <c r="E202" s="60" t="s">
        <v>179</v>
      </c>
      <c r="F202" s="60">
        <v>30199</v>
      </c>
      <c r="G202" s="60">
        <v>22049</v>
      </c>
      <c r="H202" s="60">
        <v>8150</v>
      </c>
      <c r="I202" s="60">
        <v>6420</v>
      </c>
      <c r="J202" s="60">
        <v>23779</v>
      </c>
      <c r="K202" s="203">
        <v>118.61817039161005</v>
      </c>
      <c r="L202" s="203">
        <v>167.49290116938897</v>
      </c>
      <c r="M202" s="204">
        <v>66.287863383560278</v>
      </c>
      <c r="N202" s="205">
        <v>100.18101242119718</v>
      </c>
      <c r="O202" s="203">
        <v>124.82021563625294</v>
      </c>
    </row>
    <row r="203" spans="1:35" s="27" customFormat="1" ht="12.75">
      <c r="D203" s="31"/>
      <c r="E203" s="60" t="s">
        <v>200</v>
      </c>
      <c r="F203" s="60">
        <v>17408</v>
      </c>
      <c r="G203" s="60">
        <v>12621</v>
      </c>
      <c r="H203" s="60">
        <v>4787</v>
      </c>
      <c r="I203" s="60">
        <v>3352</v>
      </c>
      <c r="J203" s="60">
        <v>14056</v>
      </c>
      <c r="K203" s="203">
        <v>128.73244977674446</v>
      </c>
      <c r="L203" s="203">
        <v>180.6083242106167</v>
      </c>
      <c r="M203" s="206">
        <v>73.256541746434735</v>
      </c>
      <c r="N203" s="205">
        <v>96.932682103022785</v>
      </c>
      <c r="O203" s="203">
        <v>139.65850435439239</v>
      </c>
    </row>
    <row r="204" spans="1:35" s="27" customFormat="1" ht="12.75">
      <c r="D204" s="31"/>
      <c r="E204" s="60" t="s">
        <v>201</v>
      </c>
      <c r="F204" s="60">
        <v>12791</v>
      </c>
      <c r="G204" s="60">
        <v>9428</v>
      </c>
      <c r="H204" s="60">
        <v>3363</v>
      </c>
      <c r="I204" s="60">
        <v>3068</v>
      </c>
      <c r="J204" s="60">
        <v>9723</v>
      </c>
      <c r="K204" s="203">
        <v>107.15979216479369</v>
      </c>
      <c r="L204" s="203">
        <v>152.6532158695874</v>
      </c>
      <c r="M204" s="206">
        <v>58.382477271109614</v>
      </c>
      <c r="N204" s="205">
        <v>103.98836740296848</v>
      </c>
      <c r="O204" s="203">
        <v>108.20104495301051</v>
      </c>
    </row>
    <row r="205" spans="1:35" s="27" customFormat="1" ht="12.75">
      <c r="A205" s="59" t="s">
        <v>379</v>
      </c>
      <c r="B205" s="59"/>
      <c r="D205" s="31"/>
      <c r="E205" s="11"/>
      <c r="F205" s="174"/>
      <c r="G205" s="174"/>
      <c r="H205" s="174"/>
      <c r="I205" s="174"/>
      <c r="J205" s="60"/>
      <c r="K205" s="63"/>
      <c r="L205" s="63"/>
      <c r="M205" s="63"/>
      <c r="N205" s="63"/>
      <c r="O205" s="136"/>
    </row>
    <row r="206" spans="1:35" s="27" customFormat="1" ht="12.75">
      <c r="A206" s="59">
        <v>1</v>
      </c>
      <c r="B206" s="59" t="s">
        <v>373</v>
      </c>
      <c r="D206" s="31"/>
      <c r="E206" s="11"/>
      <c r="F206" s="174"/>
      <c r="G206" s="174"/>
      <c r="H206" s="174"/>
      <c r="I206" s="174"/>
      <c r="J206" s="60"/>
      <c r="K206" s="63"/>
      <c r="L206" s="63"/>
      <c r="M206" s="63"/>
      <c r="N206" s="63"/>
      <c r="O206" s="136"/>
    </row>
    <row r="207" spans="1:35" ht="12">
      <c r="A207" s="47" t="s">
        <v>366</v>
      </c>
    </row>
    <row r="208" spans="1:35">
      <c r="F208" s="6"/>
      <c r="G208" s="6"/>
      <c r="H208" s="6"/>
      <c r="I208" s="6"/>
      <c r="J208" s="6"/>
    </row>
    <row r="211" spans="7:12">
      <c r="G211" s="6"/>
      <c r="H211" s="6"/>
    </row>
    <row r="212" spans="7:12">
      <c r="L212" s="6"/>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209"/>
  <sheetViews>
    <sheetView zoomScale="80" zoomScaleNormal="80" workbookViewId="0">
      <pane ySplit="6" topLeftCell="A7" activePane="bottomLeft" state="frozen"/>
      <selection pane="bottomLeft" activeCell="A7" sqref="A7"/>
    </sheetView>
  </sheetViews>
  <sheetFormatPr baseColWidth="10" defaultColWidth="11.42578125" defaultRowHeight="12.75"/>
  <cols>
    <col min="1" max="3" width="11.42578125" style="1"/>
    <col min="4" max="4" width="9.5703125" style="2" customWidth="1"/>
    <col min="5" max="5" width="40.7109375" style="27" customWidth="1"/>
    <col min="6" max="6" width="19.28515625" style="9" customWidth="1"/>
    <col min="7" max="7" width="14.42578125" style="9" customWidth="1"/>
    <col min="8" max="8" width="14.140625" style="9" customWidth="1"/>
    <col min="9" max="9" width="14.7109375" style="9" customWidth="1"/>
    <col min="10" max="10" width="15.42578125" style="9" customWidth="1"/>
    <col min="11" max="16384" width="11.42578125" style="9"/>
  </cols>
  <sheetData>
    <row r="1" spans="1:24" ht="18.75">
      <c r="A1" s="39" t="s">
        <v>383</v>
      </c>
      <c r="D1" s="4"/>
    </row>
    <row r="2" spans="1:24" ht="15.75" customHeight="1">
      <c r="A2" s="4"/>
      <c r="D2" s="4"/>
      <c r="G2" s="173"/>
    </row>
    <row r="3" spans="1:24" s="26" customFormat="1" ht="12.75" customHeight="1">
      <c r="A3" s="347" t="s">
        <v>290</v>
      </c>
      <c r="B3" s="347" t="s">
        <v>302</v>
      </c>
      <c r="C3" s="347" t="s">
        <v>287</v>
      </c>
      <c r="D3" s="347" t="s">
        <v>246</v>
      </c>
      <c r="E3" s="402" t="s">
        <v>0</v>
      </c>
      <c r="F3" s="403" t="s">
        <v>189</v>
      </c>
      <c r="G3" s="404"/>
      <c r="H3" s="404"/>
      <c r="I3" s="404"/>
      <c r="J3" s="404"/>
    </row>
    <row r="4" spans="1:24" s="26" customFormat="1" ht="12.75" customHeight="1">
      <c r="A4" s="398"/>
      <c r="B4" s="398"/>
      <c r="C4" s="398"/>
      <c r="D4" s="400"/>
      <c r="E4" s="400"/>
      <c r="F4" s="347" t="s">
        <v>251</v>
      </c>
      <c r="G4" s="405" t="s">
        <v>188</v>
      </c>
      <c r="H4" s="406"/>
      <c r="I4" s="406"/>
      <c r="J4" s="407"/>
    </row>
    <row r="5" spans="1:24" s="26" customFormat="1" ht="39" customHeight="1">
      <c r="A5" s="398"/>
      <c r="B5" s="398"/>
      <c r="C5" s="398"/>
      <c r="D5" s="400"/>
      <c r="E5" s="400"/>
      <c r="F5" s="400"/>
      <c r="G5" s="348" t="s">
        <v>241</v>
      </c>
      <c r="H5" s="396" t="s">
        <v>184</v>
      </c>
      <c r="I5" s="397"/>
      <c r="J5" s="396" t="s">
        <v>187</v>
      </c>
    </row>
    <row r="6" spans="1:24" s="26" customFormat="1" ht="69.75" customHeight="1">
      <c r="A6" s="399"/>
      <c r="B6" s="399"/>
      <c r="C6" s="399"/>
      <c r="D6" s="401"/>
      <c r="E6" s="401"/>
      <c r="F6" s="400"/>
      <c r="G6" s="400"/>
      <c r="H6" s="326" t="s">
        <v>185</v>
      </c>
      <c r="I6" s="326" t="s">
        <v>186</v>
      </c>
      <c r="J6" s="397"/>
    </row>
    <row r="7" spans="1:24" s="26" customFormat="1">
      <c r="A7" s="105">
        <v>1</v>
      </c>
      <c r="B7" s="105">
        <v>1</v>
      </c>
      <c r="C7" s="106">
        <v>1</v>
      </c>
      <c r="D7" s="95">
        <v>911000</v>
      </c>
      <c r="E7" s="45" t="s">
        <v>133</v>
      </c>
      <c r="F7" s="122">
        <v>820</v>
      </c>
      <c r="G7" s="176">
        <v>57.804878048780481</v>
      </c>
      <c r="H7" s="177">
        <v>39.756097560975611</v>
      </c>
      <c r="I7" s="241">
        <v>20.487804878048781</v>
      </c>
      <c r="J7" s="177">
        <v>67.439024390243901</v>
      </c>
      <c r="U7" s="19"/>
      <c r="V7" s="19"/>
      <c r="W7" s="19"/>
      <c r="X7" s="19"/>
    </row>
    <row r="8" spans="1:24" s="26" customFormat="1">
      <c r="A8" s="105">
        <v>1</v>
      </c>
      <c r="B8" s="105">
        <v>1</v>
      </c>
      <c r="C8" s="106">
        <v>1</v>
      </c>
      <c r="D8" s="95">
        <v>913000</v>
      </c>
      <c r="E8" s="45" t="s">
        <v>134</v>
      </c>
      <c r="F8" s="122">
        <v>1908</v>
      </c>
      <c r="G8" s="176">
        <v>48.008385744234801</v>
      </c>
      <c r="H8" s="177">
        <v>49.737945492662469</v>
      </c>
      <c r="I8" s="241">
        <v>30.817610062893081</v>
      </c>
      <c r="J8" s="177">
        <v>69.129979035639408</v>
      </c>
      <c r="L8" s="19"/>
      <c r="N8" s="19"/>
      <c r="O8" s="19"/>
      <c r="P8" s="19"/>
      <c r="U8" s="19"/>
      <c r="V8" s="19"/>
      <c r="W8" s="19"/>
      <c r="X8" s="19"/>
    </row>
    <row r="9" spans="1:24" s="26" customFormat="1">
      <c r="A9" s="105">
        <v>1</v>
      </c>
      <c r="B9" s="105">
        <v>1</v>
      </c>
      <c r="C9" s="106">
        <v>1</v>
      </c>
      <c r="D9" s="95">
        <v>112000</v>
      </c>
      <c r="E9" s="45" t="s">
        <v>16</v>
      </c>
      <c r="F9" s="122">
        <v>2679</v>
      </c>
      <c r="G9" s="176">
        <v>46.435237028742065</v>
      </c>
      <c r="H9" s="177">
        <v>42.702500933184027</v>
      </c>
      <c r="I9" s="241">
        <v>28.816722657708098</v>
      </c>
      <c r="J9" s="177">
        <v>73.460246360582303</v>
      </c>
      <c r="L9" s="19"/>
      <c r="M9" s="19"/>
      <c r="N9" s="19"/>
      <c r="P9" s="19"/>
      <c r="U9" s="19"/>
      <c r="V9" s="19"/>
      <c r="W9" s="19"/>
      <c r="X9" s="19"/>
    </row>
    <row r="10" spans="1:24" s="26" customFormat="1">
      <c r="A10" s="105">
        <v>1</v>
      </c>
      <c r="B10" s="105">
        <v>1</v>
      </c>
      <c r="C10" s="106">
        <v>1</v>
      </c>
      <c r="D10" s="95">
        <v>113000</v>
      </c>
      <c r="E10" s="45" t="s">
        <v>17</v>
      </c>
      <c r="F10" s="122">
        <v>1708</v>
      </c>
      <c r="G10" s="176">
        <v>41.217798594847778</v>
      </c>
      <c r="H10" s="177">
        <v>42.388758782201407</v>
      </c>
      <c r="I10" s="241">
        <v>31.733021077283375</v>
      </c>
      <c r="J10" s="177">
        <v>63.58313817330211</v>
      </c>
      <c r="L10" s="19"/>
      <c r="P10" s="19"/>
      <c r="U10" s="19"/>
      <c r="V10" s="19"/>
      <c r="W10" s="19"/>
      <c r="X10" s="19"/>
    </row>
    <row r="11" spans="1:24" s="26" customFormat="1">
      <c r="A11" s="105">
        <v>1</v>
      </c>
      <c r="B11" s="105">
        <v>1</v>
      </c>
      <c r="C11" s="106">
        <v>1</v>
      </c>
      <c r="D11" s="95">
        <v>513000</v>
      </c>
      <c r="E11" s="45" t="s">
        <v>96</v>
      </c>
      <c r="F11" s="122">
        <v>418</v>
      </c>
      <c r="G11" s="176">
        <v>50.717703349282296</v>
      </c>
      <c r="H11" s="177">
        <v>32.775119617224881</v>
      </c>
      <c r="I11" s="241">
        <v>17.464114832535884</v>
      </c>
      <c r="J11" s="177">
        <v>69.138755980861248</v>
      </c>
      <c r="U11" s="19"/>
      <c r="V11" s="19"/>
      <c r="W11" s="19"/>
      <c r="X11" s="19"/>
    </row>
    <row r="12" spans="1:24" s="26" customFormat="1">
      <c r="A12" s="105">
        <v>1</v>
      </c>
      <c r="B12" s="105">
        <v>1</v>
      </c>
      <c r="C12" s="106">
        <v>1</v>
      </c>
      <c r="D12" s="95">
        <v>914000</v>
      </c>
      <c r="E12" s="45" t="s">
        <v>135</v>
      </c>
      <c r="F12" s="122">
        <v>599</v>
      </c>
      <c r="G12" s="176">
        <v>49.081803005008346</v>
      </c>
      <c r="H12" s="177">
        <v>43.238731218697829</v>
      </c>
      <c r="I12" s="241">
        <v>25.041736227045075</v>
      </c>
      <c r="J12" s="177">
        <v>63.272120200333895</v>
      </c>
      <c r="U12" s="19"/>
      <c r="V12" s="19"/>
      <c r="W12" s="19"/>
      <c r="X12" s="19"/>
    </row>
    <row r="13" spans="1:24" s="26" customFormat="1">
      <c r="A13" s="105">
        <v>1</v>
      </c>
      <c r="B13" s="105">
        <v>1</v>
      </c>
      <c r="C13" s="106">
        <v>1</v>
      </c>
      <c r="D13" s="95">
        <v>915000</v>
      </c>
      <c r="E13" s="45" t="s">
        <v>136</v>
      </c>
      <c r="F13" s="122">
        <v>627</v>
      </c>
      <c r="G13" s="176">
        <v>57.256778309409881</v>
      </c>
      <c r="H13" s="177">
        <v>39.393939393939391</v>
      </c>
      <c r="I13" s="241">
        <v>13.556618819776714</v>
      </c>
      <c r="J13" s="177">
        <v>59.330143540669852</v>
      </c>
      <c r="U13" s="19"/>
      <c r="V13" s="19"/>
      <c r="W13" s="19"/>
      <c r="X13" s="19"/>
    </row>
    <row r="14" spans="1:24" s="26" customFormat="1">
      <c r="A14" s="105">
        <v>1</v>
      </c>
      <c r="B14" s="105">
        <v>1</v>
      </c>
      <c r="C14" s="106">
        <v>1</v>
      </c>
      <c r="D14" s="95">
        <v>916000</v>
      </c>
      <c r="E14" s="45" t="s">
        <v>137</v>
      </c>
      <c r="F14" s="122">
        <v>521</v>
      </c>
      <c r="G14" s="176">
        <v>56.23800383877159</v>
      </c>
      <c r="H14" s="177">
        <v>44.529750479846449</v>
      </c>
      <c r="I14" s="241">
        <v>23.99232245681382</v>
      </c>
      <c r="J14" s="177">
        <v>68.905950095969288</v>
      </c>
      <c r="U14" s="19"/>
      <c r="V14" s="19"/>
      <c r="W14" s="19"/>
      <c r="X14" s="19"/>
    </row>
    <row r="15" spans="1:24" s="26" customFormat="1">
      <c r="A15" s="105">
        <v>1</v>
      </c>
      <c r="B15" s="105">
        <v>1</v>
      </c>
      <c r="C15" s="106">
        <v>1</v>
      </c>
      <c r="D15" s="95">
        <v>114000</v>
      </c>
      <c r="E15" s="45" t="s">
        <v>18</v>
      </c>
      <c r="F15" s="122">
        <v>532</v>
      </c>
      <c r="G15" s="176">
        <v>46.616541353383454</v>
      </c>
      <c r="H15" s="177">
        <v>47.368421052631575</v>
      </c>
      <c r="I15" s="241">
        <v>28.383458646616543</v>
      </c>
      <c r="J15" s="177">
        <v>65.977443609022558</v>
      </c>
      <c r="U15" s="19"/>
      <c r="V15" s="19"/>
      <c r="W15" s="19"/>
      <c r="X15" s="19"/>
    </row>
    <row r="16" spans="1:24" s="26" customFormat="1">
      <c r="A16" s="105">
        <v>1</v>
      </c>
      <c r="B16" s="105">
        <v>1</v>
      </c>
      <c r="C16" s="106">
        <v>1</v>
      </c>
      <c r="D16" s="95">
        <v>116000</v>
      </c>
      <c r="E16" s="45" t="s">
        <v>19</v>
      </c>
      <c r="F16" s="122">
        <v>1068</v>
      </c>
      <c r="G16" s="176">
        <v>46.81647940074906</v>
      </c>
      <c r="H16" s="177">
        <v>35.861423220973784</v>
      </c>
      <c r="I16" s="241">
        <v>20.599250936329589</v>
      </c>
      <c r="J16" s="177">
        <v>74.063670411985015</v>
      </c>
      <c r="L16" s="19"/>
      <c r="U16" s="19"/>
      <c r="V16" s="19"/>
      <c r="W16" s="19"/>
      <c r="X16" s="19"/>
    </row>
    <row r="17" spans="1:24" s="26" customFormat="1">
      <c r="A17" s="105">
        <v>1</v>
      </c>
      <c r="B17" s="105">
        <v>1</v>
      </c>
      <c r="C17" s="106">
        <v>1</v>
      </c>
      <c r="D17" s="95">
        <v>117000</v>
      </c>
      <c r="E17" s="45" t="s">
        <v>20</v>
      </c>
      <c r="F17" s="122">
        <v>569</v>
      </c>
      <c r="G17" s="176">
        <v>45.342706502636204</v>
      </c>
      <c r="H17" s="177">
        <v>46.572934973637963</v>
      </c>
      <c r="I17" s="241">
        <v>30.052724077328648</v>
      </c>
      <c r="J17" s="177">
        <v>64.32337434094903</v>
      </c>
      <c r="U17" s="19"/>
      <c r="V17" s="19"/>
      <c r="W17" s="19"/>
      <c r="X17" s="19"/>
    </row>
    <row r="18" spans="1:24" s="26" customFormat="1">
      <c r="A18" s="105">
        <v>1</v>
      </c>
      <c r="B18" s="105">
        <v>1</v>
      </c>
      <c r="C18" s="106">
        <v>1</v>
      </c>
      <c r="D18" s="95">
        <v>119000</v>
      </c>
      <c r="E18" s="45" t="s">
        <v>21</v>
      </c>
      <c r="F18" s="122">
        <v>1352</v>
      </c>
      <c r="G18" s="176">
        <v>63.757396449704139</v>
      </c>
      <c r="H18" s="177">
        <v>38.239644970414197</v>
      </c>
      <c r="I18" s="241">
        <v>19.674556213017752</v>
      </c>
      <c r="J18" s="177">
        <v>62.795857988165679</v>
      </c>
      <c r="L18" s="19"/>
      <c r="U18" s="19"/>
      <c r="V18" s="19"/>
      <c r="W18" s="19"/>
      <c r="X18" s="19"/>
    </row>
    <row r="19" spans="1:24" s="26" customFormat="1">
      <c r="A19" s="105">
        <v>1</v>
      </c>
      <c r="B19" s="105">
        <v>1</v>
      </c>
      <c r="C19" s="106">
        <v>1</v>
      </c>
      <c r="D19" s="95">
        <v>124000</v>
      </c>
      <c r="E19" s="45" t="s">
        <v>24</v>
      </c>
      <c r="F19" s="122">
        <v>1313</v>
      </c>
      <c r="G19" s="176">
        <v>41.051028179741053</v>
      </c>
      <c r="H19" s="177">
        <v>46.382330540746381</v>
      </c>
      <c r="I19" s="177">
        <v>30.00761614623001</v>
      </c>
      <c r="J19" s="177">
        <v>65.041888804265042</v>
      </c>
      <c r="U19" s="19"/>
      <c r="V19" s="19"/>
      <c r="W19" s="19"/>
      <c r="X19" s="19"/>
    </row>
    <row r="20" spans="1:24">
      <c r="A20" s="108"/>
      <c r="B20" s="108"/>
      <c r="C20" s="108"/>
      <c r="D20" s="99"/>
      <c r="E20" s="88" t="s">
        <v>209</v>
      </c>
      <c r="F20" s="123">
        <v>14114</v>
      </c>
      <c r="G20" s="209">
        <v>48.90888479523877</v>
      </c>
      <c r="H20" s="210">
        <v>42.822729205044638</v>
      </c>
      <c r="I20" s="210">
        <v>26.250531387275046</v>
      </c>
      <c r="J20" s="210">
        <v>67.564120731188893</v>
      </c>
      <c r="M20" s="25"/>
      <c r="N20" s="25"/>
      <c r="O20" s="25"/>
      <c r="P20" s="25"/>
    </row>
    <row r="21" spans="1:24" s="26" customFormat="1">
      <c r="A21" s="105">
        <v>2</v>
      </c>
      <c r="B21" s="105">
        <v>2</v>
      </c>
      <c r="C21" s="106">
        <v>1</v>
      </c>
      <c r="D21" s="95">
        <v>334002</v>
      </c>
      <c r="E21" s="45" t="s">
        <v>249</v>
      </c>
      <c r="F21" s="122">
        <v>1066</v>
      </c>
      <c r="G21" s="176">
        <v>58.348968105065666</v>
      </c>
      <c r="H21" s="177">
        <v>59.849906191369605</v>
      </c>
      <c r="I21" s="241">
        <v>38.930581613508444</v>
      </c>
      <c r="J21" s="177">
        <v>61.163227016885557</v>
      </c>
      <c r="O21" s="211"/>
      <c r="P21" s="211"/>
      <c r="Q21" s="211"/>
      <c r="R21" s="211"/>
    </row>
    <row r="22" spans="1:24" s="26" customFormat="1">
      <c r="A22" s="105">
        <v>2</v>
      </c>
      <c r="B22" s="105">
        <v>2</v>
      </c>
      <c r="C22" s="106">
        <v>1</v>
      </c>
      <c r="D22" s="95">
        <v>711000</v>
      </c>
      <c r="E22" s="45" t="s">
        <v>368</v>
      </c>
      <c r="F22" s="122">
        <v>1064</v>
      </c>
      <c r="G22" s="176">
        <v>50</v>
      </c>
      <c r="H22" s="177">
        <v>55.639097744360896</v>
      </c>
      <c r="I22" s="241">
        <v>31.484962406015036</v>
      </c>
      <c r="J22" s="177">
        <v>58.740601503759393</v>
      </c>
      <c r="O22" s="211"/>
      <c r="P22" s="211"/>
      <c r="Q22" s="211"/>
      <c r="R22" s="211"/>
    </row>
    <row r="23" spans="1:24" s="26" customFormat="1">
      <c r="A23" s="105">
        <v>2</v>
      </c>
      <c r="B23" s="105">
        <v>2</v>
      </c>
      <c r="C23" s="106">
        <v>1</v>
      </c>
      <c r="D23" s="95">
        <v>314000</v>
      </c>
      <c r="E23" s="45" t="s">
        <v>54</v>
      </c>
      <c r="F23" s="122">
        <v>763</v>
      </c>
      <c r="G23" s="176">
        <v>49.672346002621232</v>
      </c>
      <c r="H23" s="177">
        <v>53.079947575360421</v>
      </c>
      <c r="I23" s="241">
        <v>29.488859764089121</v>
      </c>
      <c r="J23" s="177">
        <v>60.681520314547832</v>
      </c>
      <c r="O23" s="211"/>
      <c r="P23" s="211"/>
      <c r="Q23" s="211"/>
      <c r="R23" s="211"/>
    </row>
    <row r="24" spans="1:24" s="26" customFormat="1">
      <c r="A24" s="105">
        <v>2</v>
      </c>
      <c r="B24" s="105">
        <v>2</v>
      </c>
      <c r="C24" s="106">
        <v>1</v>
      </c>
      <c r="D24" s="95">
        <v>512000</v>
      </c>
      <c r="E24" s="45" t="s">
        <v>95</v>
      </c>
      <c r="F24" s="122">
        <v>330</v>
      </c>
      <c r="G24" s="176">
        <v>67.272727272727266</v>
      </c>
      <c r="H24" s="177">
        <v>22.424242424242426</v>
      </c>
      <c r="I24" s="241">
        <v>29.09090909090909</v>
      </c>
      <c r="J24" s="177">
        <v>32.727272727272727</v>
      </c>
      <c r="O24" s="211"/>
      <c r="P24" s="211"/>
      <c r="Q24" s="211"/>
      <c r="R24" s="211"/>
    </row>
    <row r="25" spans="1:24" s="26" customFormat="1">
      <c r="A25" s="105">
        <v>2</v>
      </c>
      <c r="B25" s="105">
        <v>2</v>
      </c>
      <c r="C25" s="106">
        <v>1</v>
      </c>
      <c r="D25" s="95">
        <v>111000</v>
      </c>
      <c r="E25" s="45" t="s">
        <v>15</v>
      </c>
      <c r="F25" s="122">
        <v>978</v>
      </c>
      <c r="G25" s="176">
        <v>60.736196319018411</v>
      </c>
      <c r="H25" s="177">
        <v>56.134969325153371</v>
      </c>
      <c r="I25" s="241">
        <v>23.312883435582819</v>
      </c>
      <c r="J25" s="177">
        <v>58.077709611451944</v>
      </c>
      <c r="O25" s="211"/>
      <c r="P25" s="211"/>
      <c r="Q25" s="211"/>
      <c r="R25" s="211"/>
    </row>
    <row r="26" spans="1:24" s="26" customFormat="1">
      <c r="A26" s="105">
        <v>2</v>
      </c>
      <c r="B26" s="105">
        <v>2</v>
      </c>
      <c r="C26" s="106">
        <v>1</v>
      </c>
      <c r="D26" s="95">
        <v>315000</v>
      </c>
      <c r="E26" s="45" t="s">
        <v>55</v>
      </c>
      <c r="F26" s="122">
        <v>1889</v>
      </c>
      <c r="G26" s="176">
        <v>46.850185283218629</v>
      </c>
      <c r="H26" s="177">
        <v>50.449973530968762</v>
      </c>
      <c r="I26" s="241">
        <v>34.303864478560087</v>
      </c>
      <c r="J26" s="177">
        <v>57.01429327686607</v>
      </c>
      <c r="O26" s="211"/>
      <c r="P26" s="211"/>
      <c r="Q26" s="211"/>
      <c r="R26" s="211"/>
    </row>
    <row r="27" spans="1:24" s="26" customFormat="1">
      <c r="A27" s="105">
        <v>2</v>
      </c>
      <c r="B27" s="105">
        <v>2</v>
      </c>
      <c r="C27" s="106">
        <v>1</v>
      </c>
      <c r="D27" s="95">
        <v>316000</v>
      </c>
      <c r="E27" s="45" t="s">
        <v>56</v>
      </c>
      <c r="F27" s="122">
        <v>433</v>
      </c>
      <c r="G27" s="176">
        <v>46.651270207852193</v>
      </c>
      <c r="H27" s="177">
        <v>44.341801385681293</v>
      </c>
      <c r="I27" s="241">
        <v>27.482678983833718</v>
      </c>
      <c r="J27" s="177">
        <v>54.734411085450354</v>
      </c>
      <c r="O27" s="211"/>
      <c r="P27" s="211"/>
      <c r="Q27" s="211"/>
      <c r="R27" s="211"/>
    </row>
    <row r="28" spans="1:24" s="26" customFormat="1">
      <c r="A28" s="105">
        <v>2</v>
      </c>
      <c r="B28" s="105">
        <v>3</v>
      </c>
      <c r="C28" s="106">
        <v>1</v>
      </c>
      <c r="D28" s="95">
        <v>515000</v>
      </c>
      <c r="E28" s="45" t="s">
        <v>97</v>
      </c>
      <c r="F28" s="122">
        <v>788</v>
      </c>
      <c r="G28" s="176">
        <v>59.898477157360411</v>
      </c>
      <c r="H28" s="177">
        <v>56.47208121827412</v>
      </c>
      <c r="I28" s="241">
        <v>26.903553299492383</v>
      </c>
      <c r="J28" s="177">
        <v>59.64467005076142</v>
      </c>
      <c r="O28" s="211"/>
      <c r="P28" s="211"/>
      <c r="Q28" s="211"/>
      <c r="R28" s="211"/>
    </row>
    <row r="29" spans="1:24" s="26" customFormat="1">
      <c r="A29" s="105">
        <v>2</v>
      </c>
      <c r="B29" s="105">
        <v>2</v>
      </c>
      <c r="C29" s="106">
        <v>1</v>
      </c>
      <c r="D29" s="95">
        <v>120000</v>
      </c>
      <c r="E29" s="45" t="s">
        <v>22</v>
      </c>
      <c r="F29" s="122">
        <v>200</v>
      </c>
      <c r="G29" s="176">
        <v>45.5</v>
      </c>
      <c r="H29" s="177">
        <v>47</v>
      </c>
      <c r="I29" s="241">
        <v>27</v>
      </c>
      <c r="J29" s="177">
        <v>57.499999999999993</v>
      </c>
      <c r="O29" s="211"/>
      <c r="P29" s="211"/>
      <c r="Q29" s="211"/>
      <c r="R29" s="211"/>
    </row>
    <row r="30" spans="1:24" s="26" customFormat="1">
      <c r="A30" s="105">
        <v>2</v>
      </c>
      <c r="B30" s="105">
        <v>2</v>
      </c>
      <c r="C30" s="106">
        <v>1</v>
      </c>
      <c r="D30" s="95">
        <v>122000</v>
      </c>
      <c r="E30" s="45" t="s">
        <v>23</v>
      </c>
      <c r="F30" s="122">
        <v>642</v>
      </c>
      <c r="G30" s="176">
        <v>49.065420560747661</v>
      </c>
      <c r="H30" s="177">
        <v>26.791277258566975</v>
      </c>
      <c r="I30" s="241">
        <v>13.551401869158877</v>
      </c>
      <c r="J30" s="177">
        <v>25.233644859813083</v>
      </c>
      <c r="O30" s="211"/>
      <c r="P30" s="211"/>
      <c r="Q30" s="211"/>
      <c r="R30" s="211"/>
    </row>
    <row r="31" spans="1:24" s="26" customFormat="1">
      <c r="A31" s="108"/>
      <c r="B31" s="108"/>
      <c r="C31" s="108"/>
      <c r="D31" s="99"/>
      <c r="E31" s="88" t="s">
        <v>216</v>
      </c>
      <c r="F31" s="123">
        <v>8153</v>
      </c>
      <c r="G31" s="209">
        <v>52.913038145467929</v>
      </c>
      <c r="H31" s="210">
        <v>50.459953391389675</v>
      </c>
      <c r="I31" s="210">
        <v>29.670060100576475</v>
      </c>
      <c r="J31" s="210">
        <v>54.912302220041695</v>
      </c>
    </row>
    <row r="32" spans="1:24" s="26" customFormat="1">
      <c r="A32" s="105">
        <v>3</v>
      </c>
      <c r="B32" s="105">
        <v>4</v>
      </c>
      <c r="C32" s="106">
        <v>2</v>
      </c>
      <c r="D32" s="95">
        <v>334000</v>
      </c>
      <c r="E32" s="100" t="s">
        <v>257</v>
      </c>
      <c r="F32" s="122">
        <v>176</v>
      </c>
      <c r="G32" s="176">
        <v>47.159090909090914</v>
      </c>
      <c r="H32" s="177">
        <v>22.15909090909091</v>
      </c>
      <c r="I32" s="241">
        <v>13.636363636363635</v>
      </c>
      <c r="J32" s="177">
        <v>71.022727272727266</v>
      </c>
      <c r="O32" s="211"/>
      <c r="P32" s="211"/>
      <c r="Q32" s="211"/>
      <c r="R32" s="211"/>
    </row>
    <row r="33" spans="1:18" s="26" customFormat="1">
      <c r="A33" s="105">
        <v>3</v>
      </c>
      <c r="B33" s="105">
        <v>4</v>
      </c>
      <c r="C33" s="106">
        <v>2</v>
      </c>
      <c r="D33" s="95">
        <v>554000</v>
      </c>
      <c r="E33" s="45" t="s">
        <v>264</v>
      </c>
      <c r="F33" s="122">
        <v>436</v>
      </c>
      <c r="G33" s="176">
        <v>29.128440366972473</v>
      </c>
      <c r="H33" s="177">
        <v>36.697247706422019</v>
      </c>
      <c r="I33" s="241">
        <v>23.623853211009173</v>
      </c>
      <c r="J33" s="177">
        <v>32.339449541284402</v>
      </c>
      <c r="O33" s="211"/>
      <c r="P33" s="211"/>
      <c r="Q33" s="211"/>
      <c r="R33" s="211"/>
    </row>
    <row r="34" spans="1:18" s="26" customFormat="1">
      <c r="A34" s="105">
        <v>3</v>
      </c>
      <c r="B34" s="105">
        <v>4</v>
      </c>
      <c r="C34" s="106">
        <v>2</v>
      </c>
      <c r="D34" s="95">
        <v>558000</v>
      </c>
      <c r="E34" s="45" t="s">
        <v>265</v>
      </c>
      <c r="F34" s="122">
        <v>204</v>
      </c>
      <c r="G34" s="176">
        <v>40.686274509803923</v>
      </c>
      <c r="H34" s="177">
        <v>34.803921568627452</v>
      </c>
      <c r="I34" s="241">
        <v>25.490196078431371</v>
      </c>
      <c r="J34" s="177">
        <v>56.862745098039213</v>
      </c>
      <c r="O34" s="211"/>
      <c r="P34" s="211"/>
      <c r="Q34" s="211"/>
      <c r="R34" s="211"/>
    </row>
    <row r="35" spans="1:18" s="26" customFormat="1">
      <c r="A35" s="105">
        <v>3</v>
      </c>
      <c r="B35" s="105">
        <v>4</v>
      </c>
      <c r="C35" s="106">
        <v>2</v>
      </c>
      <c r="D35" s="95">
        <v>358000</v>
      </c>
      <c r="E35" s="45" t="s">
        <v>258</v>
      </c>
      <c r="F35" s="122">
        <v>440</v>
      </c>
      <c r="G35" s="176">
        <v>44.545454545454547</v>
      </c>
      <c r="H35" s="177">
        <v>27.500000000000004</v>
      </c>
      <c r="I35" s="241">
        <v>18.409090909090907</v>
      </c>
      <c r="J35" s="177">
        <v>50.454545454545453</v>
      </c>
      <c r="O35" s="211"/>
      <c r="P35" s="211"/>
      <c r="Q35" s="211"/>
      <c r="R35" s="211"/>
    </row>
    <row r="36" spans="1:18" s="26" customFormat="1">
      <c r="A36" s="105">
        <v>3</v>
      </c>
      <c r="B36" s="105">
        <v>4</v>
      </c>
      <c r="C36" s="106">
        <v>2</v>
      </c>
      <c r="D36" s="95">
        <v>366000</v>
      </c>
      <c r="E36" s="45" t="s">
        <v>259</v>
      </c>
      <c r="F36" s="122">
        <v>381</v>
      </c>
      <c r="G36" s="176">
        <v>45.931758530183728</v>
      </c>
      <c r="H36" s="177">
        <v>27.559055118110237</v>
      </c>
      <c r="I36" s="241">
        <v>15.223097112860891</v>
      </c>
      <c r="J36" s="177">
        <v>51.44356955380578</v>
      </c>
      <c r="O36" s="211"/>
      <c r="P36" s="211"/>
      <c r="Q36" s="211"/>
      <c r="R36" s="211"/>
    </row>
    <row r="37" spans="1:18" s="26" customFormat="1">
      <c r="A37" s="105">
        <v>3</v>
      </c>
      <c r="B37" s="105">
        <v>4</v>
      </c>
      <c r="C37" s="106">
        <v>2</v>
      </c>
      <c r="D37" s="95">
        <v>754000</v>
      </c>
      <c r="E37" s="45" t="s">
        <v>268</v>
      </c>
      <c r="F37" s="122">
        <v>640</v>
      </c>
      <c r="G37" s="176">
        <v>52.5</v>
      </c>
      <c r="H37" s="177">
        <v>43.125</v>
      </c>
      <c r="I37" s="241">
        <v>17.65625</v>
      </c>
      <c r="J37" s="177">
        <v>48.28125</v>
      </c>
      <c r="O37" s="211"/>
      <c r="P37" s="211"/>
      <c r="Q37" s="211"/>
      <c r="R37" s="211"/>
    </row>
    <row r="38" spans="1:18" s="26" customFormat="1">
      <c r="A38" s="105">
        <v>3</v>
      </c>
      <c r="B38" s="105">
        <v>3</v>
      </c>
      <c r="C38" s="106">
        <v>2</v>
      </c>
      <c r="D38" s="95">
        <v>370000</v>
      </c>
      <c r="E38" s="45" t="s">
        <v>260</v>
      </c>
      <c r="F38" s="122">
        <v>175</v>
      </c>
      <c r="G38" s="176">
        <v>41.714285714285715</v>
      </c>
      <c r="H38" s="177">
        <v>14.857142857142858</v>
      </c>
      <c r="I38" s="241">
        <v>7.4285714285714288</v>
      </c>
      <c r="J38" s="177">
        <v>59.428571428571431</v>
      </c>
      <c r="O38" s="211"/>
      <c r="P38" s="211"/>
      <c r="Q38" s="211"/>
      <c r="R38" s="211"/>
    </row>
    <row r="39" spans="1:18" s="26" customFormat="1">
      <c r="A39" s="105">
        <v>3</v>
      </c>
      <c r="B39" s="105">
        <v>4</v>
      </c>
      <c r="C39" s="106">
        <v>2</v>
      </c>
      <c r="D39" s="95">
        <v>758000</v>
      </c>
      <c r="E39" s="45" t="s">
        <v>270</v>
      </c>
      <c r="F39" s="122">
        <v>162</v>
      </c>
      <c r="G39" s="176">
        <v>41.975308641975303</v>
      </c>
      <c r="H39" s="177">
        <v>29.012345679012348</v>
      </c>
      <c r="I39" s="241">
        <v>19.1358024691358</v>
      </c>
      <c r="J39" s="177">
        <v>61.111111111111114</v>
      </c>
      <c r="O39" s="211"/>
      <c r="P39" s="211"/>
      <c r="Q39" s="211"/>
      <c r="R39" s="211"/>
    </row>
    <row r="40" spans="1:18" s="26" customFormat="1">
      <c r="A40" s="105">
        <v>3</v>
      </c>
      <c r="B40" s="105">
        <v>4</v>
      </c>
      <c r="C40" s="106">
        <v>2</v>
      </c>
      <c r="D40" s="95">
        <v>958000</v>
      </c>
      <c r="E40" s="45" t="s">
        <v>275</v>
      </c>
      <c r="F40" s="122">
        <v>239</v>
      </c>
      <c r="G40" s="176">
        <v>43.93305439330544</v>
      </c>
      <c r="H40" s="177">
        <v>23.84937238493724</v>
      </c>
      <c r="I40" s="241">
        <v>7.9497907949790791</v>
      </c>
      <c r="J40" s="177">
        <v>56.48535564853556</v>
      </c>
      <c r="O40" s="211"/>
      <c r="P40" s="211"/>
      <c r="Q40" s="211"/>
      <c r="R40" s="211"/>
    </row>
    <row r="41" spans="1:18" s="26" customFormat="1">
      <c r="A41" s="105">
        <v>3</v>
      </c>
      <c r="B41" s="105">
        <v>4</v>
      </c>
      <c r="C41" s="106">
        <v>2</v>
      </c>
      <c r="D41" s="95">
        <v>762000</v>
      </c>
      <c r="E41" s="45" t="s">
        <v>271</v>
      </c>
      <c r="F41" s="122">
        <v>282</v>
      </c>
      <c r="G41" s="176">
        <v>39.361702127659576</v>
      </c>
      <c r="H41" s="177">
        <v>28.723404255319153</v>
      </c>
      <c r="I41" s="241">
        <v>13.120567375886525</v>
      </c>
      <c r="J41" s="177">
        <v>67.37588652482269</v>
      </c>
      <c r="O41" s="211"/>
      <c r="P41" s="211"/>
      <c r="Q41" s="211"/>
      <c r="R41" s="211"/>
    </row>
    <row r="42" spans="1:18" s="26" customFormat="1">
      <c r="A42" s="105">
        <v>3</v>
      </c>
      <c r="B42" s="105">
        <v>4</v>
      </c>
      <c r="C42" s="106">
        <v>2</v>
      </c>
      <c r="D42" s="95">
        <v>154000</v>
      </c>
      <c r="E42" s="45" t="s">
        <v>252</v>
      </c>
      <c r="F42" s="122">
        <v>258</v>
      </c>
      <c r="G42" s="176">
        <v>61.627906976744185</v>
      </c>
      <c r="H42" s="177">
        <v>17.054263565891471</v>
      </c>
      <c r="I42" s="241">
        <v>12.790697674418606</v>
      </c>
      <c r="J42" s="177">
        <v>13.178294573643413</v>
      </c>
      <c r="O42" s="211"/>
      <c r="P42" s="211"/>
      <c r="Q42" s="211"/>
      <c r="R42" s="211"/>
    </row>
    <row r="43" spans="1:18" s="26" customFormat="1">
      <c r="A43" s="105">
        <v>3</v>
      </c>
      <c r="B43" s="105">
        <v>4</v>
      </c>
      <c r="C43" s="106">
        <v>2</v>
      </c>
      <c r="D43" s="95">
        <v>766000</v>
      </c>
      <c r="E43" s="45" t="s">
        <v>272</v>
      </c>
      <c r="F43" s="122">
        <v>206</v>
      </c>
      <c r="G43" s="176">
        <v>48.05825242718447</v>
      </c>
      <c r="H43" s="177">
        <v>33.009708737864081</v>
      </c>
      <c r="I43" s="241">
        <v>14.563106796116504</v>
      </c>
      <c r="J43" s="177">
        <v>61.650485436893199</v>
      </c>
      <c r="O43" s="211"/>
      <c r="P43" s="211"/>
      <c r="Q43" s="211"/>
      <c r="R43" s="211"/>
    </row>
    <row r="44" spans="1:18" s="26" customFormat="1">
      <c r="A44" s="105">
        <v>3</v>
      </c>
      <c r="B44" s="105">
        <v>4</v>
      </c>
      <c r="C44" s="106">
        <v>2</v>
      </c>
      <c r="D44" s="95">
        <v>962000</v>
      </c>
      <c r="E44" s="45" t="s">
        <v>276</v>
      </c>
      <c r="F44" s="122">
        <v>293</v>
      </c>
      <c r="G44" s="176">
        <v>43.68600682593857</v>
      </c>
      <c r="H44" s="177">
        <v>38.225255972696246</v>
      </c>
      <c r="I44" s="241">
        <v>16.040955631399317</v>
      </c>
      <c r="J44" s="177">
        <v>50.170648464163826</v>
      </c>
      <c r="O44" s="211"/>
      <c r="P44" s="211"/>
      <c r="Q44" s="211"/>
      <c r="R44" s="211"/>
    </row>
    <row r="45" spans="1:18" s="26" customFormat="1">
      <c r="A45" s="105">
        <v>3</v>
      </c>
      <c r="B45" s="105">
        <v>4</v>
      </c>
      <c r="C45" s="106">
        <v>2</v>
      </c>
      <c r="D45" s="95">
        <v>770000</v>
      </c>
      <c r="E45" s="45" t="s">
        <v>273</v>
      </c>
      <c r="F45" s="122">
        <v>318</v>
      </c>
      <c r="G45" s="176">
        <v>33.018867924528301</v>
      </c>
      <c r="H45" s="177">
        <v>33.333333333333329</v>
      </c>
      <c r="I45" s="241">
        <v>21.69811320754717</v>
      </c>
      <c r="J45" s="177">
        <v>44.654088050314463</v>
      </c>
      <c r="O45" s="211"/>
      <c r="P45" s="211"/>
      <c r="Q45" s="211"/>
      <c r="R45" s="211"/>
    </row>
    <row r="46" spans="1:18" s="26" customFormat="1">
      <c r="A46" s="105">
        <v>3</v>
      </c>
      <c r="B46" s="105">
        <v>4</v>
      </c>
      <c r="C46" s="106">
        <v>2</v>
      </c>
      <c r="D46" s="95">
        <v>162000</v>
      </c>
      <c r="E46" s="45" t="s">
        <v>253</v>
      </c>
      <c r="F46" s="122">
        <v>118</v>
      </c>
      <c r="G46" s="176">
        <v>39.83050847457627</v>
      </c>
      <c r="H46" s="177">
        <v>37.288135593220339</v>
      </c>
      <c r="I46" s="241">
        <v>27.118644067796609</v>
      </c>
      <c r="J46" s="177">
        <v>42.372881355932201</v>
      </c>
      <c r="O46" s="211"/>
      <c r="P46" s="211"/>
      <c r="Q46" s="211"/>
      <c r="R46" s="211"/>
    </row>
    <row r="47" spans="1:18" s="26" customFormat="1">
      <c r="A47" s="105">
        <v>3</v>
      </c>
      <c r="B47" s="105">
        <v>4</v>
      </c>
      <c r="C47" s="106">
        <v>2</v>
      </c>
      <c r="D47" s="95">
        <v>374000</v>
      </c>
      <c r="E47" s="45" t="s">
        <v>261</v>
      </c>
      <c r="F47" s="122">
        <v>531</v>
      </c>
      <c r="G47" s="176">
        <v>42.184557438794727</v>
      </c>
      <c r="H47" s="177">
        <v>32.391713747645952</v>
      </c>
      <c r="I47" s="241">
        <v>17.702448210922785</v>
      </c>
      <c r="J47" s="177">
        <v>56.873822975517896</v>
      </c>
      <c r="O47" s="211"/>
      <c r="P47" s="211"/>
      <c r="Q47" s="211"/>
      <c r="R47" s="211"/>
    </row>
    <row r="48" spans="1:18" s="26" customFormat="1">
      <c r="A48" s="105">
        <v>3</v>
      </c>
      <c r="B48" s="105">
        <v>4</v>
      </c>
      <c r="C48" s="106">
        <v>2</v>
      </c>
      <c r="D48" s="95">
        <v>966000</v>
      </c>
      <c r="E48" s="45" t="s">
        <v>277</v>
      </c>
      <c r="F48" s="122">
        <v>237</v>
      </c>
      <c r="G48" s="176">
        <v>37.552742616033754</v>
      </c>
      <c r="H48" s="177">
        <v>42.194092827004219</v>
      </c>
      <c r="I48" s="241">
        <v>27.848101265822784</v>
      </c>
      <c r="J48" s="177">
        <v>47.257383966244724</v>
      </c>
      <c r="O48" s="211"/>
      <c r="P48" s="211"/>
      <c r="Q48" s="211"/>
      <c r="R48" s="211"/>
    </row>
    <row r="49" spans="1:18" s="26" customFormat="1">
      <c r="A49" s="105">
        <v>3</v>
      </c>
      <c r="B49" s="105">
        <v>4</v>
      </c>
      <c r="C49" s="106">
        <v>2</v>
      </c>
      <c r="D49" s="95">
        <v>774000</v>
      </c>
      <c r="E49" s="45" t="s">
        <v>274</v>
      </c>
      <c r="F49" s="122">
        <v>325</v>
      </c>
      <c r="G49" s="176">
        <v>37.846153846153847</v>
      </c>
      <c r="H49" s="177">
        <v>30.153846153846153</v>
      </c>
      <c r="I49" s="241">
        <v>13.846153846153847</v>
      </c>
      <c r="J49" s="177">
        <v>46.46153846153846</v>
      </c>
      <c r="O49" s="211"/>
      <c r="P49" s="211"/>
      <c r="Q49" s="211"/>
      <c r="R49" s="211"/>
    </row>
    <row r="50" spans="1:18" s="26" customFormat="1">
      <c r="A50" s="105">
        <v>3</v>
      </c>
      <c r="B50" s="105">
        <v>4</v>
      </c>
      <c r="C50" s="106">
        <v>2</v>
      </c>
      <c r="D50" s="95">
        <v>378000</v>
      </c>
      <c r="E50" s="45" t="s">
        <v>262</v>
      </c>
      <c r="F50" s="122">
        <v>150</v>
      </c>
      <c r="G50" s="176">
        <v>36</v>
      </c>
      <c r="H50" s="177">
        <v>34</v>
      </c>
      <c r="I50" s="241">
        <v>18.666666666666668</v>
      </c>
      <c r="J50" s="177">
        <v>44</v>
      </c>
      <c r="O50" s="211"/>
      <c r="P50" s="211"/>
      <c r="Q50" s="211"/>
      <c r="R50" s="211"/>
    </row>
    <row r="51" spans="1:18" s="26" customFormat="1">
      <c r="A51" s="105">
        <v>3</v>
      </c>
      <c r="B51" s="105">
        <v>4</v>
      </c>
      <c r="C51" s="106">
        <v>2</v>
      </c>
      <c r="D51" s="95">
        <v>382000</v>
      </c>
      <c r="E51" s="45" t="s">
        <v>263</v>
      </c>
      <c r="F51" s="122">
        <v>351</v>
      </c>
      <c r="G51" s="176">
        <v>41.025641025641022</v>
      </c>
      <c r="H51" s="177">
        <v>18.233618233618234</v>
      </c>
      <c r="I51" s="241">
        <v>47.293447293447294</v>
      </c>
      <c r="J51" s="177">
        <v>31.908831908831907</v>
      </c>
      <c r="O51" s="211"/>
      <c r="P51" s="211"/>
      <c r="Q51" s="211"/>
      <c r="R51" s="211"/>
    </row>
    <row r="52" spans="1:18" s="26" customFormat="1">
      <c r="A52" s="105">
        <v>3</v>
      </c>
      <c r="B52" s="105">
        <v>4</v>
      </c>
      <c r="C52" s="106">
        <v>2</v>
      </c>
      <c r="D52" s="95">
        <v>970000</v>
      </c>
      <c r="E52" s="45" t="s">
        <v>278</v>
      </c>
      <c r="F52" s="122">
        <v>270</v>
      </c>
      <c r="G52" s="176">
        <v>40.370370370370374</v>
      </c>
      <c r="H52" s="177">
        <v>31.111111111111111</v>
      </c>
      <c r="I52" s="241">
        <v>17.777777777777779</v>
      </c>
      <c r="J52" s="177">
        <v>52.592592592592588</v>
      </c>
      <c r="O52" s="211"/>
      <c r="P52" s="211"/>
      <c r="Q52" s="211"/>
      <c r="R52" s="211"/>
    </row>
    <row r="53" spans="1:18" s="26" customFormat="1">
      <c r="A53" s="105">
        <v>3</v>
      </c>
      <c r="B53" s="105">
        <v>4</v>
      </c>
      <c r="C53" s="106">
        <v>2</v>
      </c>
      <c r="D53" s="95">
        <v>974000</v>
      </c>
      <c r="E53" s="45" t="s">
        <v>279</v>
      </c>
      <c r="F53" s="122">
        <v>337</v>
      </c>
      <c r="G53" s="176">
        <v>42.729970326409493</v>
      </c>
      <c r="H53" s="177">
        <v>30.86053412462908</v>
      </c>
      <c r="I53" s="241">
        <v>20.178041543026705</v>
      </c>
      <c r="J53" s="177">
        <v>51.632047477744806</v>
      </c>
      <c r="O53" s="211"/>
      <c r="P53" s="211"/>
      <c r="Q53" s="211"/>
      <c r="R53" s="211"/>
    </row>
    <row r="54" spans="1:18" s="26" customFormat="1">
      <c r="A54" s="105">
        <v>3</v>
      </c>
      <c r="B54" s="105">
        <v>4</v>
      </c>
      <c r="C54" s="106">
        <v>2</v>
      </c>
      <c r="D54" s="95">
        <v>566000</v>
      </c>
      <c r="E54" s="45" t="s">
        <v>266</v>
      </c>
      <c r="F54" s="122">
        <v>399</v>
      </c>
      <c r="G54" s="176">
        <v>43.358395989974937</v>
      </c>
      <c r="H54" s="177">
        <v>35.588972431077693</v>
      </c>
      <c r="I54" s="241">
        <v>21.303258145363408</v>
      </c>
      <c r="J54" s="177">
        <v>59.147869674185458</v>
      </c>
      <c r="O54" s="211"/>
      <c r="P54" s="211"/>
      <c r="Q54" s="211"/>
      <c r="R54" s="211"/>
    </row>
    <row r="55" spans="1:18" s="26" customFormat="1">
      <c r="A55" s="105">
        <v>3</v>
      </c>
      <c r="B55" s="105">
        <v>3</v>
      </c>
      <c r="C55" s="106">
        <v>2</v>
      </c>
      <c r="D55" s="95">
        <v>978000</v>
      </c>
      <c r="E55" s="65" t="s">
        <v>280</v>
      </c>
      <c r="F55" s="122">
        <v>198</v>
      </c>
      <c r="G55" s="176">
        <v>40.909090909090914</v>
      </c>
      <c r="H55" s="177">
        <v>26.767676767676768</v>
      </c>
      <c r="I55" s="241">
        <v>15.151515151515152</v>
      </c>
      <c r="J55" s="177">
        <v>46.969696969696969</v>
      </c>
      <c r="O55" s="211"/>
      <c r="P55" s="211"/>
      <c r="Q55" s="211"/>
      <c r="R55" s="211"/>
    </row>
    <row r="56" spans="1:18" s="26" customFormat="1">
      <c r="A56" s="105">
        <v>3</v>
      </c>
      <c r="B56" s="105">
        <v>4</v>
      </c>
      <c r="C56" s="106">
        <v>2</v>
      </c>
      <c r="D56" s="95">
        <v>166000</v>
      </c>
      <c r="E56" s="45" t="s">
        <v>254</v>
      </c>
      <c r="F56" s="122">
        <v>279</v>
      </c>
      <c r="G56" s="176">
        <v>72.043010752688176</v>
      </c>
      <c r="H56" s="177">
        <v>16.129032258064516</v>
      </c>
      <c r="I56" s="241">
        <v>11.469534050179211</v>
      </c>
      <c r="J56" s="177">
        <v>22.939068100358423</v>
      </c>
      <c r="O56" s="211"/>
      <c r="P56" s="211"/>
      <c r="Q56" s="211"/>
      <c r="R56" s="211"/>
    </row>
    <row r="57" spans="1:18" s="26" customFormat="1">
      <c r="A57" s="105">
        <v>3</v>
      </c>
      <c r="B57" s="105">
        <v>4</v>
      </c>
      <c r="C57" s="106">
        <v>2</v>
      </c>
      <c r="D57" s="95">
        <v>570000</v>
      </c>
      <c r="E57" s="45" t="s">
        <v>267</v>
      </c>
      <c r="F57" s="122">
        <v>422</v>
      </c>
      <c r="G57" s="176">
        <v>36.96682464454976</v>
      </c>
      <c r="H57" s="177">
        <v>37.203791469194314</v>
      </c>
      <c r="I57" s="241">
        <v>19.90521327014218</v>
      </c>
      <c r="J57" s="177">
        <v>39.810426540284361</v>
      </c>
      <c r="O57" s="211"/>
      <c r="P57" s="211"/>
      <c r="Q57" s="211"/>
      <c r="R57" s="211"/>
    </row>
    <row r="58" spans="1:18" s="26" customFormat="1">
      <c r="A58" s="105">
        <v>3</v>
      </c>
      <c r="B58" s="105">
        <v>4</v>
      </c>
      <c r="C58" s="106">
        <v>2</v>
      </c>
      <c r="D58" s="95">
        <v>170000</v>
      </c>
      <c r="E58" s="45" t="s">
        <v>256</v>
      </c>
      <c r="F58" s="122">
        <v>262</v>
      </c>
      <c r="G58" s="176">
        <v>55.343511450381676</v>
      </c>
      <c r="H58" s="177">
        <v>19.847328244274809</v>
      </c>
      <c r="I58" s="241">
        <v>22.519083969465647</v>
      </c>
      <c r="J58" s="177">
        <v>19.083969465648856</v>
      </c>
      <c r="O58" s="211"/>
      <c r="P58" s="211"/>
      <c r="Q58" s="211"/>
      <c r="R58" s="211"/>
    </row>
    <row r="59" spans="1:18" s="26" customFormat="1">
      <c r="A59" s="108"/>
      <c r="B59" s="108"/>
      <c r="C59" s="108"/>
      <c r="D59" s="99"/>
      <c r="E59" s="88" t="s">
        <v>210</v>
      </c>
      <c r="F59" s="123">
        <v>8089</v>
      </c>
      <c r="G59" s="209">
        <v>43.738410186673264</v>
      </c>
      <c r="H59" s="210">
        <v>30.646557052787738</v>
      </c>
      <c r="I59" s="210">
        <v>19.124737297564597</v>
      </c>
      <c r="J59" s="210">
        <v>47.063913957225864</v>
      </c>
    </row>
    <row r="60" spans="1:18" s="26" customFormat="1">
      <c r="A60" s="105">
        <v>4</v>
      </c>
      <c r="B60" s="105">
        <v>2</v>
      </c>
      <c r="C60" s="106">
        <v>3</v>
      </c>
      <c r="D60" s="95">
        <v>334004</v>
      </c>
      <c r="E60" s="45" t="s">
        <v>57</v>
      </c>
      <c r="F60" s="122">
        <v>153</v>
      </c>
      <c r="G60" s="176">
        <v>45.751633986928105</v>
      </c>
      <c r="H60" s="177">
        <v>31.372549019607842</v>
      </c>
      <c r="I60" s="241">
        <v>21.568627450980394</v>
      </c>
      <c r="J60" s="177">
        <v>81.699346405228752</v>
      </c>
      <c r="O60" s="211"/>
      <c r="P60" s="211"/>
      <c r="Q60" s="211"/>
      <c r="R60" s="211"/>
    </row>
    <row r="61" spans="1:18" s="26" customFormat="1">
      <c r="A61" s="105">
        <v>4</v>
      </c>
      <c r="B61" s="105">
        <v>2</v>
      </c>
      <c r="C61" s="106">
        <v>3</v>
      </c>
      <c r="D61" s="95">
        <v>962004</v>
      </c>
      <c r="E61" s="45" t="s">
        <v>149</v>
      </c>
      <c r="F61" s="122">
        <v>50</v>
      </c>
      <c r="G61" s="176">
        <v>46</v>
      </c>
      <c r="H61" s="177">
        <v>28.000000000000004</v>
      </c>
      <c r="I61" s="241">
        <v>12</v>
      </c>
      <c r="J61" s="177">
        <v>76</v>
      </c>
      <c r="O61" s="211"/>
      <c r="P61" s="211"/>
      <c r="Q61" s="211"/>
      <c r="R61" s="211"/>
    </row>
    <row r="62" spans="1:18" s="26" customFormat="1">
      <c r="A62" s="105">
        <v>4</v>
      </c>
      <c r="B62" s="105">
        <v>1</v>
      </c>
      <c r="C62" s="106">
        <v>3</v>
      </c>
      <c r="D62" s="95">
        <v>978004</v>
      </c>
      <c r="E62" s="45" t="s">
        <v>160</v>
      </c>
      <c r="F62" s="122">
        <v>241</v>
      </c>
      <c r="G62" s="176">
        <v>47.302904564315348</v>
      </c>
      <c r="H62" s="177">
        <v>31.950207468879665</v>
      </c>
      <c r="I62" s="241">
        <v>13.278008298755188</v>
      </c>
      <c r="J62" s="177">
        <v>66.804979253112023</v>
      </c>
      <c r="O62" s="211"/>
      <c r="P62" s="211"/>
      <c r="Q62" s="211"/>
      <c r="R62" s="211"/>
    </row>
    <row r="63" spans="1:18" s="26" customFormat="1">
      <c r="A63" s="105">
        <v>4</v>
      </c>
      <c r="B63" s="105">
        <v>2</v>
      </c>
      <c r="C63" s="106">
        <v>3</v>
      </c>
      <c r="D63" s="95">
        <v>562008</v>
      </c>
      <c r="E63" s="45" t="s">
        <v>105</v>
      </c>
      <c r="F63" s="122">
        <v>119</v>
      </c>
      <c r="G63" s="176">
        <v>44.537815126050425</v>
      </c>
      <c r="H63" s="177">
        <v>32.773109243697476</v>
      </c>
      <c r="I63" s="241">
        <v>17.647058823529413</v>
      </c>
      <c r="J63" s="177">
        <v>62.184873949579831</v>
      </c>
      <c r="O63" s="211"/>
      <c r="P63" s="211"/>
      <c r="Q63" s="211"/>
      <c r="R63" s="211"/>
    </row>
    <row r="64" spans="1:18" s="26" customFormat="1">
      <c r="A64" s="105">
        <v>4</v>
      </c>
      <c r="B64" s="105">
        <v>2</v>
      </c>
      <c r="C64" s="106">
        <v>3</v>
      </c>
      <c r="D64" s="95">
        <v>158004</v>
      </c>
      <c r="E64" s="45" t="s">
        <v>30</v>
      </c>
      <c r="F64" s="122">
        <v>123</v>
      </c>
      <c r="G64" s="176">
        <v>47.967479674796749</v>
      </c>
      <c r="H64" s="177">
        <v>36.585365853658537</v>
      </c>
      <c r="I64" s="241">
        <v>15.447154471544716</v>
      </c>
      <c r="J64" s="177">
        <v>69.105691056910572</v>
      </c>
      <c r="O64" s="211"/>
      <c r="P64" s="211"/>
      <c r="Q64" s="211"/>
      <c r="R64" s="211"/>
    </row>
    <row r="65" spans="1:18" s="26" customFormat="1">
      <c r="A65" s="105">
        <v>4</v>
      </c>
      <c r="B65" s="105">
        <v>2</v>
      </c>
      <c r="C65" s="106">
        <v>3</v>
      </c>
      <c r="D65" s="95">
        <v>954012</v>
      </c>
      <c r="E65" s="45" t="s">
        <v>139</v>
      </c>
      <c r="F65" s="122">
        <v>52</v>
      </c>
      <c r="G65" s="176">
        <v>50</v>
      </c>
      <c r="H65" s="177">
        <v>30.76923076923077</v>
      </c>
      <c r="I65" s="241">
        <v>7.6923076923076925</v>
      </c>
      <c r="J65" s="177">
        <v>59.615384615384613</v>
      </c>
      <c r="O65" s="211"/>
      <c r="P65" s="211"/>
      <c r="Q65" s="211"/>
      <c r="R65" s="211"/>
    </row>
    <row r="66" spans="1:18" s="26" customFormat="1">
      <c r="A66" s="105">
        <v>4</v>
      </c>
      <c r="B66" s="105">
        <v>2</v>
      </c>
      <c r="C66" s="109">
        <v>3</v>
      </c>
      <c r="D66" s="95">
        <v>370016</v>
      </c>
      <c r="E66" s="45" t="s">
        <v>73</v>
      </c>
      <c r="F66" s="122">
        <v>223</v>
      </c>
      <c r="G66" s="176">
        <v>53.811659192825111</v>
      </c>
      <c r="H66" s="177">
        <v>9.8654708520179373</v>
      </c>
      <c r="I66" s="241">
        <v>7.1748878923766819</v>
      </c>
      <c r="J66" s="177">
        <v>50.672645739910315</v>
      </c>
      <c r="O66" s="211"/>
      <c r="P66" s="211"/>
      <c r="Q66" s="211"/>
      <c r="R66" s="211"/>
    </row>
    <row r="67" spans="1:18" s="26" customFormat="1">
      <c r="A67" s="105">
        <v>4</v>
      </c>
      <c r="B67" s="105">
        <v>2</v>
      </c>
      <c r="C67" s="106">
        <v>3</v>
      </c>
      <c r="D67" s="95">
        <v>962016</v>
      </c>
      <c r="E67" s="45" t="s">
        <v>150</v>
      </c>
      <c r="F67" s="122">
        <v>33</v>
      </c>
      <c r="G67" s="176">
        <v>39.393939393939391</v>
      </c>
      <c r="H67" s="177">
        <v>24.242424242424242</v>
      </c>
      <c r="I67" s="241">
        <v>12.121212121212121</v>
      </c>
      <c r="J67" s="177">
        <v>63.636363636363633</v>
      </c>
      <c r="O67" s="211"/>
      <c r="P67" s="211"/>
      <c r="Q67" s="211"/>
      <c r="R67" s="211"/>
    </row>
    <row r="68" spans="1:18" s="26" customFormat="1">
      <c r="A68" s="105">
        <v>4</v>
      </c>
      <c r="B68" s="105">
        <v>2</v>
      </c>
      <c r="C68" s="106">
        <v>3</v>
      </c>
      <c r="D68" s="95">
        <v>370020</v>
      </c>
      <c r="E68" s="45" t="s">
        <v>74</v>
      </c>
      <c r="F68" s="122">
        <v>75</v>
      </c>
      <c r="G68" s="176">
        <v>56.000000000000007</v>
      </c>
      <c r="H68" s="177">
        <v>26.666666666666668</v>
      </c>
      <c r="I68" s="241">
        <v>14.666666666666666</v>
      </c>
      <c r="J68" s="177">
        <v>62.666666666666671</v>
      </c>
      <c r="O68" s="211"/>
      <c r="P68" s="211"/>
      <c r="Q68" s="211"/>
      <c r="R68" s="211"/>
    </row>
    <row r="69" spans="1:18" s="26" customFormat="1">
      <c r="A69" s="105">
        <v>4</v>
      </c>
      <c r="B69" s="105">
        <v>2</v>
      </c>
      <c r="C69" s="109">
        <v>3</v>
      </c>
      <c r="D69" s="95">
        <v>978020</v>
      </c>
      <c r="E69" s="45" t="s">
        <v>161</v>
      </c>
      <c r="F69" s="122">
        <v>162</v>
      </c>
      <c r="G69" s="176">
        <v>50</v>
      </c>
      <c r="H69" s="177">
        <v>31.481481481481481</v>
      </c>
      <c r="I69" s="241">
        <v>14.814814814814813</v>
      </c>
      <c r="J69" s="177">
        <v>62.962962962962962</v>
      </c>
      <c r="O69" s="211"/>
      <c r="P69" s="211"/>
      <c r="Q69" s="211"/>
      <c r="R69" s="211"/>
    </row>
    <row r="70" spans="1:18" s="26" customFormat="1">
      <c r="A70" s="105">
        <v>4</v>
      </c>
      <c r="B70" s="105">
        <v>2</v>
      </c>
      <c r="C70" s="106">
        <v>3</v>
      </c>
      <c r="D70" s="95">
        <v>170020</v>
      </c>
      <c r="E70" s="45" t="s">
        <v>49</v>
      </c>
      <c r="F70" s="122">
        <v>260</v>
      </c>
      <c r="G70" s="176">
        <v>60.38461538461538</v>
      </c>
      <c r="H70" s="177">
        <v>28.076923076923077</v>
      </c>
      <c r="I70" s="241">
        <v>38.461538461538467</v>
      </c>
      <c r="J70" s="177">
        <v>32.307692307692307</v>
      </c>
      <c r="O70" s="211"/>
      <c r="P70" s="211"/>
      <c r="Q70" s="211"/>
      <c r="R70" s="211"/>
    </row>
    <row r="71" spans="1:18" s="26" customFormat="1">
      <c r="A71" s="105">
        <v>4</v>
      </c>
      <c r="B71" s="105">
        <v>2</v>
      </c>
      <c r="C71" s="106">
        <v>3</v>
      </c>
      <c r="D71" s="95">
        <v>154036</v>
      </c>
      <c r="E71" s="45" t="s">
        <v>29</v>
      </c>
      <c r="F71" s="122">
        <v>195</v>
      </c>
      <c r="G71" s="176">
        <v>62.564102564102562</v>
      </c>
      <c r="H71" s="177">
        <v>26.666666666666668</v>
      </c>
      <c r="I71" s="241">
        <v>31.282051282051281</v>
      </c>
      <c r="J71" s="177">
        <v>26.666666666666668</v>
      </c>
      <c r="O71" s="211"/>
      <c r="P71" s="211"/>
      <c r="Q71" s="211"/>
      <c r="R71" s="211"/>
    </row>
    <row r="72" spans="1:18" s="26" customFormat="1">
      <c r="A72" s="105">
        <v>4</v>
      </c>
      <c r="B72" s="105">
        <v>1</v>
      </c>
      <c r="C72" s="106">
        <v>3</v>
      </c>
      <c r="D72" s="95">
        <v>158026</v>
      </c>
      <c r="E72" s="45" t="s">
        <v>36</v>
      </c>
      <c r="F72" s="122">
        <v>103</v>
      </c>
      <c r="G72" s="176">
        <v>45.631067961165051</v>
      </c>
      <c r="H72" s="177">
        <v>36.893203883495147</v>
      </c>
      <c r="I72" s="241">
        <v>14.563106796116504</v>
      </c>
      <c r="J72" s="177">
        <v>62.135922330097081</v>
      </c>
      <c r="O72" s="211"/>
      <c r="P72" s="211"/>
      <c r="Q72" s="211"/>
      <c r="R72" s="211"/>
    </row>
    <row r="73" spans="1:18" s="26" customFormat="1">
      <c r="A73" s="105">
        <v>4</v>
      </c>
      <c r="B73" s="105">
        <v>1</v>
      </c>
      <c r="C73" s="106">
        <v>3</v>
      </c>
      <c r="D73" s="95">
        <v>562028</v>
      </c>
      <c r="E73" s="45" t="s">
        <v>111</v>
      </c>
      <c r="F73" s="122">
        <v>75</v>
      </c>
      <c r="G73" s="176">
        <v>38.666666666666664</v>
      </c>
      <c r="H73" s="177">
        <v>42.666666666666671</v>
      </c>
      <c r="I73" s="241">
        <v>26.666666666666668</v>
      </c>
      <c r="J73" s="177">
        <v>76</v>
      </c>
      <c r="O73" s="211"/>
      <c r="P73" s="211"/>
      <c r="Q73" s="211"/>
      <c r="R73" s="211"/>
    </row>
    <row r="74" spans="1:18" s="18" customFormat="1">
      <c r="A74" s="178">
        <v>4</v>
      </c>
      <c r="B74" s="178">
        <v>2</v>
      </c>
      <c r="C74" s="179">
        <v>3</v>
      </c>
      <c r="D74" s="180">
        <v>954024</v>
      </c>
      <c r="E74" s="181" t="s">
        <v>142</v>
      </c>
      <c r="F74" s="182">
        <v>108</v>
      </c>
      <c r="G74" s="176">
        <v>33.333333333333329</v>
      </c>
      <c r="H74" s="177">
        <v>39.814814814814817</v>
      </c>
      <c r="I74" s="241">
        <v>17.592592592592592</v>
      </c>
      <c r="J74" s="177">
        <v>83.333333333333343</v>
      </c>
      <c r="O74" s="211"/>
      <c r="P74" s="211"/>
      <c r="Q74" s="211"/>
      <c r="R74" s="211"/>
    </row>
    <row r="75" spans="1:18" s="26" customFormat="1">
      <c r="A75" s="105">
        <v>4</v>
      </c>
      <c r="B75" s="105">
        <v>2</v>
      </c>
      <c r="C75" s="106">
        <v>3</v>
      </c>
      <c r="D75" s="95">
        <v>978032</v>
      </c>
      <c r="E75" s="45" t="s">
        <v>164</v>
      </c>
      <c r="F75" s="122">
        <v>74</v>
      </c>
      <c r="G75" s="176">
        <v>50</v>
      </c>
      <c r="H75" s="177">
        <v>10.810810810810811</v>
      </c>
      <c r="I75" s="241">
        <v>8.1081081081081088</v>
      </c>
      <c r="J75" s="177">
        <v>55.405405405405403</v>
      </c>
      <c r="O75" s="211"/>
      <c r="P75" s="211"/>
      <c r="Q75" s="211"/>
      <c r="R75" s="211"/>
    </row>
    <row r="76" spans="1:18" s="26" customFormat="1">
      <c r="A76" s="105">
        <v>4</v>
      </c>
      <c r="B76" s="105">
        <v>2</v>
      </c>
      <c r="C76" s="106">
        <v>3</v>
      </c>
      <c r="D76" s="95">
        <v>382060</v>
      </c>
      <c r="E76" s="45" t="s">
        <v>93</v>
      </c>
      <c r="F76" s="122">
        <v>74</v>
      </c>
      <c r="G76" s="176">
        <v>51.351351351351347</v>
      </c>
      <c r="H76" s="177">
        <v>41.891891891891895</v>
      </c>
      <c r="I76" s="241">
        <v>20.27027027027027</v>
      </c>
      <c r="J76" s="177">
        <v>72.972972972972968</v>
      </c>
      <c r="O76" s="211"/>
      <c r="P76" s="211"/>
      <c r="Q76" s="211"/>
      <c r="R76" s="211"/>
    </row>
    <row r="77" spans="1:18" s="26" customFormat="1">
      <c r="A77" s="105">
        <v>4</v>
      </c>
      <c r="B77" s="105">
        <v>2</v>
      </c>
      <c r="C77" s="106">
        <v>3</v>
      </c>
      <c r="D77" s="95">
        <v>962060</v>
      </c>
      <c r="E77" s="45" t="s">
        <v>155</v>
      </c>
      <c r="F77" s="122">
        <v>36</v>
      </c>
      <c r="G77" s="176">
        <v>38.888888888888893</v>
      </c>
      <c r="H77" s="177">
        <v>25</v>
      </c>
      <c r="I77" s="241">
        <v>13.888888888888889</v>
      </c>
      <c r="J77" s="177">
        <v>36.111111111111107</v>
      </c>
      <c r="O77" s="211"/>
      <c r="P77" s="211"/>
      <c r="Q77" s="211"/>
      <c r="R77" s="211"/>
    </row>
    <row r="78" spans="1:18" s="26" customFormat="1">
      <c r="A78" s="105">
        <v>4</v>
      </c>
      <c r="B78" s="105">
        <v>2</v>
      </c>
      <c r="C78" s="106">
        <v>3</v>
      </c>
      <c r="D78" s="95">
        <v>362040</v>
      </c>
      <c r="E78" s="45" t="s">
        <v>70</v>
      </c>
      <c r="F78" s="122">
        <v>89</v>
      </c>
      <c r="G78" s="176">
        <v>55.056179775280903</v>
      </c>
      <c r="H78" s="177">
        <v>48.314606741573037</v>
      </c>
      <c r="I78" s="241">
        <v>21.348314606741571</v>
      </c>
      <c r="J78" s="177">
        <v>55.056179775280903</v>
      </c>
      <c r="O78" s="211"/>
      <c r="P78" s="211"/>
      <c r="Q78" s="211"/>
      <c r="R78" s="211"/>
    </row>
    <row r="79" spans="1:18" s="26" customFormat="1">
      <c r="A79" s="108"/>
      <c r="B79" s="108"/>
      <c r="C79" s="108"/>
      <c r="D79" s="99"/>
      <c r="E79" s="88" t="s">
        <v>211</v>
      </c>
      <c r="F79" s="123">
        <v>2245</v>
      </c>
      <c r="G79" s="209">
        <v>50.334075723830743</v>
      </c>
      <c r="H79" s="210">
        <v>29.799554565701559</v>
      </c>
      <c r="I79" s="210">
        <v>19.153674832962139</v>
      </c>
      <c r="J79" s="210">
        <v>57.951002227171486</v>
      </c>
    </row>
    <row r="80" spans="1:18" s="26" customFormat="1">
      <c r="A80" s="105">
        <v>5</v>
      </c>
      <c r="B80" s="105">
        <v>3</v>
      </c>
      <c r="C80" s="106">
        <v>3</v>
      </c>
      <c r="D80" s="95">
        <v>770004</v>
      </c>
      <c r="E80" s="45" t="s">
        <v>129</v>
      </c>
      <c r="F80" s="122">
        <v>49</v>
      </c>
      <c r="G80" s="176">
        <v>32.653061224489797</v>
      </c>
      <c r="H80" s="177">
        <v>42.857142857142854</v>
      </c>
      <c r="I80" s="241">
        <v>22.448979591836736</v>
      </c>
      <c r="J80" s="177">
        <v>57.142857142857139</v>
      </c>
      <c r="O80" s="211"/>
      <c r="P80" s="211"/>
      <c r="Q80" s="211"/>
      <c r="R80" s="211"/>
    </row>
    <row r="81" spans="1:18" s="26" customFormat="1">
      <c r="A81" s="105">
        <v>5</v>
      </c>
      <c r="B81" s="105">
        <v>3</v>
      </c>
      <c r="C81" s="106">
        <v>3</v>
      </c>
      <c r="D81" s="95">
        <v>570008</v>
      </c>
      <c r="E81" s="45" t="s">
        <v>119</v>
      </c>
      <c r="F81" s="122">
        <v>122</v>
      </c>
      <c r="G81" s="176">
        <v>44.26229508196721</v>
      </c>
      <c r="H81" s="177">
        <v>27.868852459016392</v>
      </c>
      <c r="I81" s="241">
        <v>21.311475409836063</v>
      </c>
      <c r="J81" s="177">
        <v>51.639344262295083</v>
      </c>
      <c r="O81" s="211"/>
      <c r="P81" s="211"/>
      <c r="Q81" s="211"/>
      <c r="R81" s="211"/>
    </row>
    <row r="82" spans="1:18" s="26" customFormat="1">
      <c r="A82" s="105">
        <v>5</v>
      </c>
      <c r="B82" s="105">
        <v>3</v>
      </c>
      <c r="C82" s="106">
        <v>3</v>
      </c>
      <c r="D82" s="95">
        <v>362004</v>
      </c>
      <c r="E82" s="45" t="s">
        <v>238</v>
      </c>
      <c r="F82" s="122">
        <v>36</v>
      </c>
      <c r="G82" s="176">
        <v>47.222222222222221</v>
      </c>
      <c r="H82" s="177">
        <v>25</v>
      </c>
      <c r="I82" s="241">
        <v>22.222222222222221</v>
      </c>
      <c r="J82" s="177">
        <v>58.333333333333336</v>
      </c>
      <c r="O82" s="211"/>
      <c r="P82" s="211"/>
      <c r="Q82" s="211"/>
      <c r="R82" s="211"/>
    </row>
    <row r="83" spans="1:18" s="26" customFormat="1">
      <c r="A83" s="105">
        <v>5</v>
      </c>
      <c r="B83" s="105">
        <v>3</v>
      </c>
      <c r="C83" s="106">
        <v>3</v>
      </c>
      <c r="D83" s="95">
        <v>362012</v>
      </c>
      <c r="E83" s="45" t="s">
        <v>64</v>
      </c>
      <c r="F83" s="122">
        <v>55</v>
      </c>
      <c r="G83" s="176">
        <v>65.454545454545453</v>
      </c>
      <c r="H83" s="177">
        <v>38.181818181818187</v>
      </c>
      <c r="I83" s="241">
        <v>23.636363636363637</v>
      </c>
      <c r="J83" s="177">
        <v>56.36363636363636</v>
      </c>
      <c r="O83" s="211"/>
      <c r="P83" s="211"/>
      <c r="Q83" s="211"/>
      <c r="R83" s="211"/>
    </row>
    <row r="84" spans="1:18" s="26" customFormat="1">
      <c r="A84" s="105">
        <v>5</v>
      </c>
      <c r="B84" s="105">
        <v>3</v>
      </c>
      <c r="C84" s="110">
        <v>3</v>
      </c>
      <c r="D84" s="95">
        <v>362016</v>
      </c>
      <c r="E84" s="45" t="s">
        <v>239</v>
      </c>
      <c r="F84" s="122">
        <v>134</v>
      </c>
      <c r="G84" s="176">
        <v>31.343283582089555</v>
      </c>
      <c r="H84" s="177">
        <v>22.388059701492537</v>
      </c>
      <c r="I84" s="241">
        <v>14.925373134328357</v>
      </c>
      <c r="J84" s="177">
        <v>66.417910447761201</v>
      </c>
      <c r="O84" s="211"/>
      <c r="P84" s="211"/>
      <c r="Q84" s="211"/>
      <c r="R84" s="211"/>
    </row>
    <row r="85" spans="1:18" s="26" customFormat="1">
      <c r="A85" s="105">
        <v>5</v>
      </c>
      <c r="B85" s="105">
        <v>3</v>
      </c>
      <c r="C85" s="106">
        <v>3</v>
      </c>
      <c r="D85" s="95">
        <v>154008</v>
      </c>
      <c r="E85" s="45" t="s">
        <v>25</v>
      </c>
      <c r="F85" s="122">
        <v>97</v>
      </c>
      <c r="G85" s="176">
        <v>58.762886597938149</v>
      </c>
      <c r="H85" s="177">
        <v>27.835051546391753</v>
      </c>
      <c r="I85" s="241">
        <v>29.896907216494846</v>
      </c>
      <c r="J85" s="177">
        <v>13.402061855670103</v>
      </c>
      <c r="O85" s="211"/>
      <c r="P85" s="211"/>
      <c r="Q85" s="211"/>
      <c r="R85" s="211"/>
    </row>
    <row r="86" spans="1:18" s="26" customFormat="1">
      <c r="A86" s="105">
        <v>5</v>
      </c>
      <c r="B86" s="105">
        <v>3</v>
      </c>
      <c r="C86" s="106">
        <v>3</v>
      </c>
      <c r="D86" s="95">
        <v>954008</v>
      </c>
      <c r="E86" s="45" t="s">
        <v>138</v>
      </c>
      <c r="F86" s="122">
        <v>114</v>
      </c>
      <c r="G86" s="176">
        <v>46.491228070175438</v>
      </c>
      <c r="H86" s="177">
        <v>24.561403508771928</v>
      </c>
      <c r="I86" s="241">
        <v>22.807017543859647</v>
      </c>
      <c r="J86" s="177">
        <v>61.403508771929829</v>
      </c>
      <c r="O86" s="211"/>
      <c r="P86" s="211"/>
      <c r="Q86" s="211"/>
      <c r="R86" s="211"/>
    </row>
    <row r="87" spans="1:18" s="26" customFormat="1">
      <c r="A87" s="105">
        <v>5</v>
      </c>
      <c r="B87" s="105">
        <v>3</v>
      </c>
      <c r="C87" s="106">
        <v>3</v>
      </c>
      <c r="D87" s="95">
        <v>362020</v>
      </c>
      <c r="E87" s="45" t="s">
        <v>65</v>
      </c>
      <c r="F87" s="122">
        <v>74</v>
      </c>
      <c r="G87" s="176">
        <v>35.135135135135137</v>
      </c>
      <c r="H87" s="177">
        <v>28.378378378378379</v>
      </c>
      <c r="I87" s="241">
        <v>20.27027027027027</v>
      </c>
      <c r="J87" s="177">
        <v>58.108108108108105</v>
      </c>
      <c r="O87" s="211"/>
      <c r="P87" s="211"/>
      <c r="Q87" s="211"/>
      <c r="R87" s="211"/>
    </row>
    <row r="88" spans="1:18" s="26" customFormat="1">
      <c r="A88" s="105">
        <v>5</v>
      </c>
      <c r="B88" s="105">
        <v>3</v>
      </c>
      <c r="C88" s="106">
        <v>3</v>
      </c>
      <c r="D88" s="95">
        <v>370012</v>
      </c>
      <c r="E88" s="45" t="s">
        <v>72</v>
      </c>
      <c r="F88" s="122">
        <v>79</v>
      </c>
      <c r="G88" s="176">
        <v>50.632911392405063</v>
      </c>
      <c r="H88" s="177">
        <v>34.177215189873415</v>
      </c>
      <c r="I88" s="241">
        <v>25.316455696202532</v>
      </c>
      <c r="J88" s="177">
        <v>70.886075949367083</v>
      </c>
      <c r="O88" s="211"/>
      <c r="P88" s="211"/>
      <c r="Q88" s="211"/>
      <c r="R88" s="211"/>
    </row>
    <row r="89" spans="1:18" s="26" customFormat="1">
      <c r="A89" s="105">
        <v>5</v>
      </c>
      <c r="B89" s="105">
        <v>3</v>
      </c>
      <c r="C89" s="106">
        <v>3</v>
      </c>
      <c r="D89" s="95">
        <v>154012</v>
      </c>
      <c r="E89" s="45" t="s">
        <v>26</v>
      </c>
      <c r="F89" s="122">
        <v>182</v>
      </c>
      <c r="G89" s="176">
        <v>58.791208791208796</v>
      </c>
      <c r="H89" s="177">
        <v>18.681318681318682</v>
      </c>
      <c r="I89" s="241">
        <v>25.824175824175828</v>
      </c>
      <c r="J89" s="177">
        <v>36.813186813186817</v>
      </c>
      <c r="O89" s="211"/>
      <c r="P89" s="211"/>
      <c r="Q89" s="211"/>
      <c r="R89" s="211"/>
    </row>
    <row r="90" spans="1:18" s="26" customFormat="1">
      <c r="A90" s="105">
        <v>5</v>
      </c>
      <c r="B90" s="105">
        <v>3</v>
      </c>
      <c r="C90" s="106">
        <v>3</v>
      </c>
      <c r="D90" s="95">
        <v>154016</v>
      </c>
      <c r="E90" s="45" t="s">
        <v>27</v>
      </c>
      <c r="F90" s="122">
        <v>140</v>
      </c>
      <c r="G90" s="176">
        <v>65.714285714285708</v>
      </c>
      <c r="H90" s="177">
        <v>11.428571428571429</v>
      </c>
      <c r="I90" s="241">
        <v>16.428571428571427</v>
      </c>
      <c r="J90" s="177">
        <v>30</v>
      </c>
      <c r="O90" s="211"/>
      <c r="P90" s="211"/>
      <c r="Q90" s="211"/>
      <c r="R90" s="211"/>
    </row>
    <row r="91" spans="1:18" s="26" customFormat="1">
      <c r="A91" s="105">
        <v>5</v>
      </c>
      <c r="B91" s="105">
        <v>3</v>
      </c>
      <c r="C91" s="106">
        <v>3</v>
      </c>
      <c r="D91" s="95">
        <v>566012</v>
      </c>
      <c r="E91" s="45" t="s">
        <v>115</v>
      </c>
      <c r="F91" s="122">
        <v>46</v>
      </c>
      <c r="G91" s="176">
        <v>47.826086956521742</v>
      </c>
      <c r="H91" s="177">
        <v>28.260869565217391</v>
      </c>
      <c r="I91" s="241">
        <v>26.086956521739129</v>
      </c>
      <c r="J91" s="177">
        <v>50</v>
      </c>
      <c r="O91" s="211"/>
      <c r="P91" s="211"/>
      <c r="Q91" s="211"/>
      <c r="R91" s="211"/>
    </row>
    <row r="92" spans="1:18" s="26" customFormat="1">
      <c r="A92" s="105">
        <v>5</v>
      </c>
      <c r="B92" s="105">
        <v>3</v>
      </c>
      <c r="C92" s="106">
        <v>3</v>
      </c>
      <c r="D92" s="95">
        <v>554020</v>
      </c>
      <c r="E92" s="45" t="s">
        <v>101</v>
      </c>
      <c r="F92" s="122">
        <v>71</v>
      </c>
      <c r="G92" s="176">
        <v>42.25352112676056</v>
      </c>
      <c r="H92" s="177">
        <v>19.718309859154928</v>
      </c>
      <c r="I92" s="241">
        <v>8.4507042253521121</v>
      </c>
      <c r="J92" s="177">
        <v>52.112676056338024</v>
      </c>
      <c r="O92" s="211"/>
      <c r="P92" s="211"/>
      <c r="Q92" s="211"/>
      <c r="R92" s="211"/>
    </row>
    <row r="93" spans="1:18" s="26" customFormat="1">
      <c r="A93" s="105">
        <v>5</v>
      </c>
      <c r="B93" s="105">
        <v>3</v>
      </c>
      <c r="C93" s="106">
        <v>3</v>
      </c>
      <c r="D93" s="95">
        <v>374012</v>
      </c>
      <c r="E93" s="45" t="s">
        <v>75</v>
      </c>
      <c r="F93" s="122">
        <v>68</v>
      </c>
      <c r="G93" s="176">
        <v>44.117647058823529</v>
      </c>
      <c r="H93" s="177">
        <v>32.352941176470587</v>
      </c>
      <c r="I93" s="241">
        <v>11.76470588235294</v>
      </c>
      <c r="J93" s="177">
        <v>48.529411764705884</v>
      </c>
      <c r="O93" s="211"/>
      <c r="P93" s="211"/>
      <c r="Q93" s="211"/>
      <c r="R93" s="211"/>
    </row>
    <row r="94" spans="1:18" s="26" customFormat="1">
      <c r="A94" s="105">
        <v>5</v>
      </c>
      <c r="B94" s="105">
        <v>3</v>
      </c>
      <c r="C94" s="106">
        <v>3</v>
      </c>
      <c r="D94" s="95">
        <v>158008</v>
      </c>
      <c r="E94" s="45" t="s">
        <v>31</v>
      </c>
      <c r="F94" s="122">
        <v>38</v>
      </c>
      <c r="G94" s="176">
        <v>44.736842105263158</v>
      </c>
      <c r="H94" s="177">
        <v>31.578947368421051</v>
      </c>
      <c r="I94" s="241">
        <v>13.157894736842104</v>
      </c>
      <c r="J94" s="177">
        <v>39.473684210526315</v>
      </c>
      <c r="O94" s="211"/>
      <c r="P94" s="211"/>
      <c r="Q94" s="211"/>
      <c r="R94" s="211"/>
    </row>
    <row r="95" spans="1:18" s="26" customFormat="1">
      <c r="A95" s="105">
        <v>5</v>
      </c>
      <c r="B95" s="105">
        <v>3</v>
      </c>
      <c r="C95" s="106">
        <v>3</v>
      </c>
      <c r="D95" s="95">
        <v>158012</v>
      </c>
      <c r="E95" s="45" t="s">
        <v>32</v>
      </c>
      <c r="F95" s="122">
        <v>44</v>
      </c>
      <c r="G95" s="176">
        <v>34.090909090909086</v>
      </c>
      <c r="H95" s="177">
        <v>38.636363636363633</v>
      </c>
      <c r="I95" s="241">
        <v>18.181818181818183</v>
      </c>
      <c r="J95" s="177">
        <v>61.363636363636367</v>
      </c>
      <c r="O95" s="211"/>
      <c r="P95" s="211"/>
      <c r="Q95" s="211"/>
      <c r="R95" s="211"/>
    </row>
    <row r="96" spans="1:18" s="26" customFormat="1">
      <c r="A96" s="105">
        <v>5</v>
      </c>
      <c r="B96" s="105">
        <v>3</v>
      </c>
      <c r="C96" s="106">
        <v>3</v>
      </c>
      <c r="D96" s="95">
        <v>334016</v>
      </c>
      <c r="E96" s="45" t="s">
        <v>59</v>
      </c>
      <c r="F96" s="122">
        <v>217</v>
      </c>
      <c r="G96" s="176">
        <v>46.543778801843317</v>
      </c>
      <c r="H96" s="177">
        <v>20.737327188940093</v>
      </c>
      <c r="I96" s="241">
        <v>12.442396313364055</v>
      </c>
      <c r="J96" s="177">
        <v>64.516129032258064</v>
      </c>
      <c r="O96" s="211"/>
      <c r="P96" s="211"/>
      <c r="Q96" s="211"/>
      <c r="R96" s="211"/>
    </row>
    <row r="97" spans="1:18" s="26" customFormat="1">
      <c r="A97" s="105">
        <v>5</v>
      </c>
      <c r="B97" s="105">
        <v>3</v>
      </c>
      <c r="C97" s="106">
        <v>3</v>
      </c>
      <c r="D97" s="95">
        <v>166012</v>
      </c>
      <c r="E97" s="45" t="s">
        <v>45</v>
      </c>
      <c r="F97" s="122">
        <v>63</v>
      </c>
      <c r="G97" s="176">
        <v>58.730158730158735</v>
      </c>
      <c r="H97" s="177">
        <v>23.809523809523807</v>
      </c>
      <c r="I97" s="241">
        <v>22.222222222222221</v>
      </c>
      <c r="J97" s="177">
        <v>23.809523809523807</v>
      </c>
      <c r="O97" s="211"/>
      <c r="P97" s="211"/>
      <c r="Q97" s="211"/>
      <c r="R97" s="211"/>
    </row>
    <row r="98" spans="1:18" s="26" customFormat="1">
      <c r="A98" s="105">
        <v>5</v>
      </c>
      <c r="B98" s="105">
        <v>3</v>
      </c>
      <c r="C98" s="106">
        <v>3</v>
      </c>
      <c r="D98" s="95">
        <v>766040</v>
      </c>
      <c r="E98" s="45" t="s">
        <v>127</v>
      </c>
      <c r="F98" s="122">
        <v>53</v>
      </c>
      <c r="G98" s="176">
        <v>45.283018867924532</v>
      </c>
      <c r="H98" s="177">
        <v>28.30188679245283</v>
      </c>
      <c r="I98" s="241">
        <v>9.433962264150944</v>
      </c>
      <c r="J98" s="177">
        <v>52.830188679245282</v>
      </c>
      <c r="O98" s="211"/>
      <c r="P98" s="211"/>
      <c r="Q98" s="211"/>
      <c r="R98" s="211"/>
    </row>
    <row r="99" spans="1:18" s="26" customFormat="1">
      <c r="A99" s="105">
        <v>5</v>
      </c>
      <c r="B99" s="105">
        <v>3</v>
      </c>
      <c r="C99" s="106">
        <v>3</v>
      </c>
      <c r="D99" s="95">
        <v>766044</v>
      </c>
      <c r="E99" s="45" t="s">
        <v>128</v>
      </c>
      <c r="F99" s="122">
        <v>18</v>
      </c>
      <c r="G99" s="176">
        <v>22.222222222222221</v>
      </c>
      <c r="H99" s="177">
        <v>44.444444444444443</v>
      </c>
      <c r="I99" s="241">
        <v>22.222222222222221</v>
      </c>
      <c r="J99" s="177">
        <v>77.777777777777786</v>
      </c>
      <c r="O99" s="211"/>
      <c r="P99" s="211"/>
      <c r="Q99" s="211"/>
      <c r="R99" s="211"/>
    </row>
    <row r="100" spans="1:18" s="26" customFormat="1">
      <c r="A100" s="105">
        <v>5</v>
      </c>
      <c r="B100" s="105">
        <v>3</v>
      </c>
      <c r="C100" s="106">
        <v>3</v>
      </c>
      <c r="D100" s="95">
        <v>758024</v>
      </c>
      <c r="E100" s="45" t="s">
        <v>124</v>
      </c>
      <c r="F100" s="122">
        <v>87</v>
      </c>
      <c r="G100" s="176">
        <v>50.574712643678168</v>
      </c>
      <c r="H100" s="177">
        <v>28.735632183908045</v>
      </c>
      <c r="I100" s="241">
        <v>21.839080459770116</v>
      </c>
      <c r="J100" s="177">
        <v>51.724137931034484</v>
      </c>
      <c r="O100" s="211"/>
      <c r="P100" s="211"/>
      <c r="Q100" s="211"/>
      <c r="R100" s="211"/>
    </row>
    <row r="101" spans="1:18" s="26" customFormat="1">
      <c r="A101" s="105">
        <v>5</v>
      </c>
      <c r="B101" s="105">
        <v>3</v>
      </c>
      <c r="C101" s="106">
        <v>3</v>
      </c>
      <c r="D101" s="95">
        <v>382032</v>
      </c>
      <c r="E101" s="45" t="s">
        <v>89</v>
      </c>
      <c r="F101" s="122">
        <v>64</v>
      </c>
      <c r="G101" s="176">
        <v>46.875</v>
      </c>
      <c r="H101" s="177">
        <v>57.8125</v>
      </c>
      <c r="I101" s="241">
        <v>32.8125</v>
      </c>
      <c r="J101" s="177">
        <v>59.375</v>
      </c>
      <c r="O101" s="211"/>
      <c r="P101" s="211"/>
      <c r="Q101" s="211"/>
      <c r="R101" s="211"/>
    </row>
    <row r="102" spans="1:18" s="26" customFormat="1">
      <c r="A102" s="105">
        <v>5</v>
      </c>
      <c r="B102" s="105">
        <v>3</v>
      </c>
      <c r="C102" s="106">
        <v>3</v>
      </c>
      <c r="D102" s="95">
        <v>158024</v>
      </c>
      <c r="E102" s="45" t="s">
        <v>35</v>
      </c>
      <c r="F102" s="122">
        <v>135</v>
      </c>
      <c r="G102" s="176">
        <v>52.592592592592588</v>
      </c>
      <c r="H102" s="177">
        <v>44.444444444444443</v>
      </c>
      <c r="I102" s="241">
        <v>22.962962962962962</v>
      </c>
      <c r="J102" s="177">
        <v>51.111111111111107</v>
      </c>
      <c r="O102" s="211"/>
      <c r="P102" s="211"/>
      <c r="Q102" s="211"/>
      <c r="R102" s="211"/>
    </row>
    <row r="103" spans="1:18" s="26" customFormat="1">
      <c r="A103" s="105">
        <v>5</v>
      </c>
      <c r="B103" s="105">
        <v>3</v>
      </c>
      <c r="C103" s="106">
        <v>3</v>
      </c>
      <c r="D103" s="95">
        <v>166016</v>
      </c>
      <c r="E103" s="45" t="s">
        <v>255</v>
      </c>
      <c r="F103" s="122">
        <v>165</v>
      </c>
      <c r="G103" s="176">
        <v>70.909090909090907</v>
      </c>
      <c r="H103" s="177">
        <v>24.848484848484848</v>
      </c>
      <c r="I103" s="241">
        <v>23.636363636363637</v>
      </c>
      <c r="J103" s="177">
        <v>25.454545454545453</v>
      </c>
      <c r="O103" s="211"/>
      <c r="P103" s="211"/>
      <c r="Q103" s="211"/>
      <c r="R103" s="211"/>
    </row>
    <row r="104" spans="1:18" s="26" customFormat="1">
      <c r="A104" s="105">
        <v>5</v>
      </c>
      <c r="B104" s="105">
        <v>3</v>
      </c>
      <c r="C104" s="106">
        <v>3</v>
      </c>
      <c r="D104" s="95">
        <v>978028</v>
      </c>
      <c r="E104" s="45" t="s">
        <v>163</v>
      </c>
      <c r="F104" s="122">
        <v>234</v>
      </c>
      <c r="G104" s="176">
        <v>49.572649572649574</v>
      </c>
      <c r="H104" s="177">
        <v>37.179487179487182</v>
      </c>
      <c r="I104" s="241">
        <v>22.649572649572651</v>
      </c>
      <c r="J104" s="177">
        <v>55.128205128205131</v>
      </c>
      <c r="O104" s="211"/>
      <c r="P104" s="211"/>
      <c r="Q104" s="211"/>
      <c r="R104" s="211"/>
    </row>
    <row r="105" spans="1:18" s="26" customFormat="1">
      <c r="A105" s="105">
        <v>5</v>
      </c>
      <c r="B105" s="105">
        <v>3</v>
      </c>
      <c r="C105" s="106">
        <v>3</v>
      </c>
      <c r="D105" s="95">
        <v>974040</v>
      </c>
      <c r="E105" s="45" t="s">
        <v>158</v>
      </c>
      <c r="F105" s="122">
        <v>135</v>
      </c>
      <c r="G105" s="176">
        <v>38.518518518518519</v>
      </c>
      <c r="H105" s="177">
        <v>42.222222222222221</v>
      </c>
      <c r="I105" s="241">
        <v>16.296296296296298</v>
      </c>
      <c r="J105" s="177">
        <v>67.407407407407405</v>
      </c>
      <c r="O105" s="211"/>
      <c r="P105" s="211"/>
      <c r="Q105" s="211"/>
      <c r="R105" s="211"/>
    </row>
    <row r="106" spans="1:18" s="26" customFormat="1">
      <c r="A106" s="105">
        <v>5</v>
      </c>
      <c r="B106" s="105">
        <v>3</v>
      </c>
      <c r="C106" s="106">
        <v>3</v>
      </c>
      <c r="D106" s="95">
        <v>170044</v>
      </c>
      <c r="E106" s="45" t="s">
        <v>52</v>
      </c>
      <c r="F106" s="122">
        <v>148</v>
      </c>
      <c r="G106" s="176">
        <v>68.918918918918919</v>
      </c>
      <c r="H106" s="177">
        <v>16.891891891891891</v>
      </c>
      <c r="I106" s="241">
        <v>32.432432432432435</v>
      </c>
      <c r="J106" s="177">
        <v>27.027027027027028</v>
      </c>
      <c r="O106" s="211"/>
      <c r="P106" s="211"/>
      <c r="Q106" s="211"/>
      <c r="R106" s="211"/>
    </row>
    <row r="107" spans="1:18" s="26" customFormat="1">
      <c r="A107" s="105">
        <v>5</v>
      </c>
      <c r="B107" s="105">
        <v>3</v>
      </c>
      <c r="C107" s="106">
        <v>3</v>
      </c>
      <c r="D107" s="95">
        <v>562036</v>
      </c>
      <c r="E107" s="45" t="s">
        <v>113</v>
      </c>
      <c r="F107" s="122">
        <v>52</v>
      </c>
      <c r="G107" s="176">
        <v>40.384615384615387</v>
      </c>
      <c r="H107" s="177">
        <v>25</v>
      </c>
      <c r="I107" s="241">
        <v>19.230769230769234</v>
      </c>
      <c r="J107" s="177">
        <v>57.692307692307686</v>
      </c>
      <c r="O107" s="211"/>
      <c r="P107" s="211"/>
      <c r="Q107" s="211"/>
      <c r="R107" s="211"/>
    </row>
    <row r="108" spans="1:18" s="26" customFormat="1">
      <c r="A108" s="105">
        <v>5</v>
      </c>
      <c r="B108" s="105">
        <v>3</v>
      </c>
      <c r="C108" s="106">
        <v>3</v>
      </c>
      <c r="D108" s="95">
        <v>978040</v>
      </c>
      <c r="E108" s="45" t="s">
        <v>166</v>
      </c>
      <c r="F108" s="122">
        <v>76</v>
      </c>
      <c r="G108" s="176">
        <v>52.631578947368418</v>
      </c>
      <c r="H108" s="177">
        <v>23.684210526315788</v>
      </c>
      <c r="I108" s="241">
        <v>10.526315789473683</v>
      </c>
      <c r="J108" s="177">
        <v>65.789473684210535</v>
      </c>
      <c r="O108" s="211"/>
      <c r="P108" s="211"/>
      <c r="Q108" s="211"/>
      <c r="R108" s="211"/>
    </row>
    <row r="109" spans="1:18" s="26" customFormat="1">
      <c r="A109" s="105">
        <v>5</v>
      </c>
      <c r="B109" s="105">
        <v>3</v>
      </c>
      <c r="C109" s="106">
        <v>3</v>
      </c>
      <c r="D109" s="95">
        <v>158036</v>
      </c>
      <c r="E109" s="45" t="s">
        <v>39</v>
      </c>
      <c r="F109" s="122">
        <v>75</v>
      </c>
      <c r="G109" s="176">
        <v>66.666666666666657</v>
      </c>
      <c r="H109" s="177">
        <v>18.666666666666668</v>
      </c>
      <c r="I109" s="241">
        <v>10.666666666666668</v>
      </c>
      <c r="J109" s="177">
        <v>42.666666666666671</v>
      </c>
      <c r="O109" s="211"/>
      <c r="P109" s="211"/>
      <c r="Q109" s="211"/>
      <c r="R109" s="211"/>
    </row>
    <row r="110" spans="1:18" s="26" customFormat="1">
      <c r="A110" s="105">
        <v>5</v>
      </c>
      <c r="B110" s="105">
        <v>3</v>
      </c>
      <c r="C110" s="106">
        <v>3</v>
      </c>
      <c r="D110" s="95">
        <v>334036</v>
      </c>
      <c r="E110" s="45" t="s">
        <v>61</v>
      </c>
      <c r="F110" s="122">
        <v>125</v>
      </c>
      <c r="G110" s="176">
        <v>36.799999999999997</v>
      </c>
      <c r="H110" s="177">
        <v>33.6</v>
      </c>
      <c r="I110" s="241">
        <v>16</v>
      </c>
      <c r="J110" s="177">
        <v>60</v>
      </c>
      <c r="O110" s="211"/>
      <c r="P110" s="211"/>
      <c r="Q110" s="211"/>
      <c r="R110" s="211"/>
    </row>
    <row r="111" spans="1:18" s="26" customFormat="1">
      <c r="A111" s="108"/>
      <c r="B111" s="108"/>
      <c r="C111" s="108"/>
      <c r="D111" s="115"/>
      <c r="E111" s="102" t="s">
        <v>212</v>
      </c>
      <c r="F111" s="123">
        <v>2996</v>
      </c>
      <c r="G111" s="209">
        <v>50.367156208277706</v>
      </c>
      <c r="H111" s="210">
        <v>28.304405874499334</v>
      </c>
      <c r="I111" s="210">
        <v>20.226969292389853</v>
      </c>
      <c r="J111" s="210">
        <v>49.933244325767689</v>
      </c>
    </row>
    <row r="112" spans="1:18" s="26" customFormat="1">
      <c r="A112" s="105">
        <v>6</v>
      </c>
      <c r="B112" s="105">
        <v>4</v>
      </c>
      <c r="C112" s="106">
        <v>3</v>
      </c>
      <c r="D112" s="95">
        <v>554004</v>
      </c>
      <c r="E112" s="45" t="s">
        <v>98</v>
      </c>
      <c r="F112" s="122">
        <v>62</v>
      </c>
      <c r="G112" s="176">
        <v>38.70967741935484</v>
      </c>
      <c r="H112" s="177">
        <v>30.64516129032258</v>
      </c>
      <c r="I112" s="241">
        <v>17.741935483870968</v>
      </c>
      <c r="J112" s="177">
        <v>45.161290322580641</v>
      </c>
      <c r="O112" s="211"/>
      <c r="P112" s="211"/>
      <c r="Q112" s="211"/>
      <c r="R112" s="211"/>
    </row>
    <row r="113" spans="1:18" s="26" customFormat="1">
      <c r="A113" s="105">
        <v>6</v>
      </c>
      <c r="B113" s="105">
        <v>4</v>
      </c>
      <c r="C113" s="106">
        <v>3</v>
      </c>
      <c r="D113" s="95">
        <v>382008</v>
      </c>
      <c r="E113" s="45" t="s">
        <v>84</v>
      </c>
      <c r="F113" s="122">
        <v>37</v>
      </c>
      <c r="G113" s="176">
        <v>40.54054054054054</v>
      </c>
      <c r="H113" s="177">
        <v>40.54054054054054</v>
      </c>
      <c r="I113" s="241">
        <v>21.621621621621621</v>
      </c>
      <c r="J113" s="177">
        <v>56.756756756756758</v>
      </c>
      <c r="O113" s="211"/>
      <c r="P113" s="211"/>
      <c r="Q113" s="211"/>
      <c r="R113" s="211"/>
    </row>
    <row r="114" spans="1:18" s="26" customFormat="1">
      <c r="A114" s="105">
        <v>6</v>
      </c>
      <c r="B114" s="105">
        <v>4</v>
      </c>
      <c r="C114" s="110">
        <v>3</v>
      </c>
      <c r="D114" s="95">
        <v>554012</v>
      </c>
      <c r="E114" s="45" t="s">
        <v>100</v>
      </c>
      <c r="F114" s="122">
        <v>136</v>
      </c>
      <c r="G114" s="176">
        <v>43.382352941176471</v>
      </c>
      <c r="H114" s="177">
        <v>36.764705882352942</v>
      </c>
      <c r="I114" s="241">
        <v>11.76470588235294</v>
      </c>
      <c r="J114" s="177">
        <v>53.67647058823529</v>
      </c>
      <c r="O114" s="211"/>
      <c r="P114" s="211"/>
      <c r="Q114" s="211"/>
      <c r="R114" s="211"/>
    </row>
    <row r="115" spans="1:18" s="26" customFormat="1">
      <c r="A115" s="105">
        <v>6</v>
      </c>
      <c r="B115" s="105">
        <v>4</v>
      </c>
      <c r="C115" s="106">
        <v>3</v>
      </c>
      <c r="D115" s="95">
        <v>382012</v>
      </c>
      <c r="E115" s="45" t="s">
        <v>85</v>
      </c>
      <c r="F115" s="122">
        <v>128</v>
      </c>
      <c r="G115" s="176">
        <v>27.34375</v>
      </c>
      <c r="H115" s="177">
        <v>41.40625</v>
      </c>
      <c r="I115" s="241">
        <v>24.21875</v>
      </c>
      <c r="J115" s="177">
        <v>39.84375</v>
      </c>
      <c r="O115" s="211"/>
      <c r="P115" s="211"/>
      <c r="Q115" s="211"/>
      <c r="R115" s="211"/>
    </row>
    <row r="116" spans="1:18" s="26" customFormat="1">
      <c r="A116" s="105">
        <v>6</v>
      </c>
      <c r="B116" s="105">
        <v>4</v>
      </c>
      <c r="C116" s="106">
        <v>3</v>
      </c>
      <c r="D116" s="95">
        <v>758004</v>
      </c>
      <c r="E116" s="45" t="s">
        <v>122</v>
      </c>
      <c r="F116" s="122">
        <v>52</v>
      </c>
      <c r="G116" s="176">
        <v>26.923076923076923</v>
      </c>
      <c r="H116" s="177">
        <v>53.846153846153847</v>
      </c>
      <c r="I116" s="241">
        <v>9.6153846153846168</v>
      </c>
      <c r="J116" s="177">
        <v>44.230769230769226</v>
      </c>
      <c r="O116" s="211"/>
      <c r="P116" s="211"/>
      <c r="Q116" s="211"/>
      <c r="R116" s="211"/>
    </row>
    <row r="117" spans="1:18" s="26" customFormat="1">
      <c r="A117" s="105">
        <v>6</v>
      </c>
      <c r="B117" s="105">
        <v>4</v>
      </c>
      <c r="C117" s="106">
        <v>3</v>
      </c>
      <c r="D117" s="95">
        <v>558012</v>
      </c>
      <c r="E117" s="45" t="s">
        <v>102</v>
      </c>
      <c r="F117" s="122">
        <v>114</v>
      </c>
      <c r="G117" s="176">
        <v>59.649122807017541</v>
      </c>
      <c r="H117" s="177">
        <v>32.456140350877192</v>
      </c>
      <c r="I117" s="241">
        <v>12.280701754385964</v>
      </c>
      <c r="J117" s="177">
        <v>49.122807017543856</v>
      </c>
      <c r="O117" s="211"/>
      <c r="P117" s="211"/>
      <c r="Q117" s="211"/>
      <c r="R117" s="211"/>
    </row>
    <row r="118" spans="1:18" s="26" customFormat="1">
      <c r="A118" s="105">
        <v>6</v>
      </c>
      <c r="B118" s="105">
        <v>4</v>
      </c>
      <c r="C118" s="106">
        <v>3</v>
      </c>
      <c r="D118" s="95">
        <v>558016</v>
      </c>
      <c r="E118" s="45" t="s">
        <v>103</v>
      </c>
      <c r="F118" s="122">
        <v>145</v>
      </c>
      <c r="G118" s="176">
        <v>55.172413793103445</v>
      </c>
      <c r="H118" s="177">
        <v>37.241379310344833</v>
      </c>
      <c r="I118" s="241">
        <v>24.827586206896552</v>
      </c>
      <c r="J118" s="177">
        <v>42.068965517241381</v>
      </c>
      <c r="O118" s="211"/>
      <c r="P118" s="211"/>
      <c r="Q118" s="211"/>
      <c r="R118" s="211"/>
    </row>
    <row r="119" spans="1:18" s="26" customFormat="1">
      <c r="A119" s="105">
        <v>6</v>
      </c>
      <c r="B119" s="105">
        <v>4</v>
      </c>
      <c r="C119" s="106">
        <v>3</v>
      </c>
      <c r="D119" s="95">
        <v>566008</v>
      </c>
      <c r="E119" s="45" t="s">
        <v>114</v>
      </c>
      <c r="F119" s="122">
        <v>80</v>
      </c>
      <c r="G119" s="176">
        <v>47.5</v>
      </c>
      <c r="H119" s="177">
        <v>35</v>
      </c>
      <c r="I119" s="241">
        <v>15</v>
      </c>
      <c r="J119" s="177">
        <v>61.250000000000007</v>
      </c>
      <c r="O119" s="211"/>
      <c r="P119" s="211"/>
      <c r="Q119" s="211"/>
      <c r="R119" s="211"/>
    </row>
    <row r="120" spans="1:18" s="26" customFormat="1">
      <c r="A120" s="105">
        <v>6</v>
      </c>
      <c r="B120" s="105">
        <v>4</v>
      </c>
      <c r="C120" s="106">
        <v>3</v>
      </c>
      <c r="D120" s="95">
        <v>370004</v>
      </c>
      <c r="E120" s="45" t="s">
        <v>71</v>
      </c>
      <c r="F120" s="122">
        <v>73</v>
      </c>
      <c r="G120" s="176">
        <v>53.424657534246577</v>
      </c>
      <c r="H120" s="177">
        <v>31.506849315068493</v>
      </c>
      <c r="I120" s="241">
        <v>20.547945205479451</v>
      </c>
      <c r="J120" s="177">
        <v>47.945205479452049</v>
      </c>
      <c r="O120" s="211"/>
      <c r="P120" s="211"/>
      <c r="Q120" s="211"/>
      <c r="R120" s="211"/>
    </row>
    <row r="121" spans="1:18" s="26" customFormat="1">
      <c r="A121" s="105">
        <v>6</v>
      </c>
      <c r="B121" s="105">
        <v>4</v>
      </c>
      <c r="C121" s="106">
        <v>3</v>
      </c>
      <c r="D121" s="95">
        <v>562016</v>
      </c>
      <c r="E121" s="45" t="s">
        <v>108</v>
      </c>
      <c r="F121" s="122">
        <v>77</v>
      </c>
      <c r="G121" s="176">
        <v>57.142857142857139</v>
      </c>
      <c r="H121" s="177">
        <v>19.480519480519483</v>
      </c>
      <c r="I121" s="241">
        <v>6.4935064935064926</v>
      </c>
      <c r="J121" s="177">
        <v>41.558441558441558</v>
      </c>
      <c r="O121" s="211"/>
      <c r="P121" s="211"/>
      <c r="Q121" s="211"/>
      <c r="R121" s="211"/>
    </row>
    <row r="122" spans="1:18" s="26" customFormat="1">
      <c r="A122" s="105">
        <v>6</v>
      </c>
      <c r="B122" s="105">
        <v>4</v>
      </c>
      <c r="C122" s="106">
        <v>3</v>
      </c>
      <c r="D122" s="95">
        <v>382020</v>
      </c>
      <c r="E122" s="45" t="s">
        <v>86</v>
      </c>
      <c r="F122" s="122">
        <v>152</v>
      </c>
      <c r="G122" s="176">
        <v>40.789473684210527</v>
      </c>
      <c r="H122" s="177">
        <v>39.473684210526315</v>
      </c>
      <c r="I122" s="241">
        <v>21.710526315789476</v>
      </c>
      <c r="J122" s="177">
        <v>59.210526315789465</v>
      </c>
      <c r="O122" s="211"/>
      <c r="P122" s="211"/>
      <c r="Q122" s="211"/>
      <c r="R122" s="211"/>
    </row>
    <row r="123" spans="1:18" s="26" customFormat="1">
      <c r="A123" s="105">
        <v>6</v>
      </c>
      <c r="B123" s="105">
        <v>4</v>
      </c>
      <c r="C123" s="106">
        <v>3</v>
      </c>
      <c r="D123" s="95">
        <v>954020</v>
      </c>
      <c r="E123" s="45" t="s">
        <v>141</v>
      </c>
      <c r="F123" s="122">
        <v>39</v>
      </c>
      <c r="G123" s="176">
        <v>53.846153846153847</v>
      </c>
      <c r="H123" s="177">
        <v>51.282051282051277</v>
      </c>
      <c r="I123" s="241">
        <v>20.512820512820511</v>
      </c>
      <c r="J123" s="177">
        <v>84.615384615384613</v>
      </c>
      <c r="O123" s="211"/>
      <c r="P123" s="211"/>
      <c r="Q123" s="211"/>
      <c r="R123" s="211"/>
    </row>
    <row r="124" spans="1:18" s="26" customFormat="1">
      <c r="A124" s="105">
        <v>6</v>
      </c>
      <c r="B124" s="105">
        <v>4</v>
      </c>
      <c r="C124" s="106">
        <v>3</v>
      </c>
      <c r="D124" s="95">
        <v>162016</v>
      </c>
      <c r="E124" s="45" t="s">
        <v>42</v>
      </c>
      <c r="F124" s="122">
        <v>96</v>
      </c>
      <c r="G124" s="176">
        <v>42.708333333333329</v>
      </c>
      <c r="H124" s="177">
        <v>42.708333333333329</v>
      </c>
      <c r="I124" s="241">
        <v>27.083333333333332</v>
      </c>
      <c r="J124" s="177">
        <v>35.416666666666671</v>
      </c>
      <c r="O124" s="211"/>
      <c r="P124" s="211"/>
      <c r="Q124" s="211"/>
      <c r="R124" s="211"/>
    </row>
    <row r="125" spans="1:18" s="26" customFormat="1">
      <c r="A125" s="105">
        <v>6</v>
      </c>
      <c r="B125" s="105">
        <v>4</v>
      </c>
      <c r="C125" s="106">
        <v>3</v>
      </c>
      <c r="D125" s="95">
        <v>154032</v>
      </c>
      <c r="E125" s="45" t="s">
        <v>28</v>
      </c>
      <c r="F125" s="122">
        <v>103</v>
      </c>
      <c r="G125" s="176">
        <v>63.10679611650486</v>
      </c>
      <c r="H125" s="177">
        <v>29.126213592233007</v>
      </c>
      <c r="I125" s="241">
        <v>34.95145631067961</v>
      </c>
      <c r="J125" s="177">
        <v>12.621359223300971</v>
      </c>
      <c r="O125" s="211"/>
      <c r="P125" s="211"/>
      <c r="Q125" s="211"/>
      <c r="R125" s="211"/>
    </row>
    <row r="126" spans="1:18" s="26" customFormat="1">
      <c r="A126" s="105">
        <v>6</v>
      </c>
      <c r="B126" s="105">
        <v>4</v>
      </c>
      <c r="C126" s="106">
        <v>3</v>
      </c>
      <c r="D126" s="95">
        <v>382024</v>
      </c>
      <c r="E126" s="45" t="s">
        <v>87</v>
      </c>
      <c r="F126" s="122">
        <v>53</v>
      </c>
      <c r="G126" s="176">
        <v>41.509433962264154</v>
      </c>
      <c r="H126" s="177">
        <v>39.622641509433961</v>
      </c>
      <c r="I126" s="241">
        <v>30.188679245283019</v>
      </c>
      <c r="J126" s="177">
        <v>69.811320754716974</v>
      </c>
      <c r="O126" s="211"/>
      <c r="P126" s="211"/>
      <c r="Q126" s="211"/>
      <c r="R126" s="211"/>
    </row>
    <row r="127" spans="1:18" s="26" customFormat="1">
      <c r="A127" s="105">
        <v>6</v>
      </c>
      <c r="B127" s="105">
        <v>4</v>
      </c>
      <c r="C127" s="106">
        <v>3</v>
      </c>
      <c r="D127" s="95">
        <v>378016</v>
      </c>
      <c r="E127" s="45" t="s">
        <v>80</v>
      </c>
      <c r="F127" s="122">
        <v>63</v>
      </c>
      <c r="G127" s="176">
        <v>36.507936507936506</v>
      </c>
      <c r="H127" s="177">
        <v>42.857142857142854</v>
      </c>
      <c r="I127" s="241">
        <v>34.920634920634917</v>
      </c>
      <c r="J127" s="177">
        <v>34.920634920634917</v>
      </c>
      <c r="O127" s="211"/>
      <c r="P127" s="211"/>
      <c r="Q127" s="211"/>
      <c r="R127" s="211"/>
    </row>
    <row r="128" spans="1:18" s="26" customFormat="1">
      <c r="A128" s="105">
        <v>6</v>
      </c>
      <c r="B128" s="105">
        <v>4</v>
      </c>
      <c r="C128" s="106">
        <v>3</v>
      </c>
      <c r="D128" s="95">
        <v>382028</v>
      </c>
      <c r="E128" s="45" t="s">
        <v>88</v>
      </c>
      <c r="F128" s="122">
        <v>72</v>
      </c>
      <c r="G128" s="176">
        <v>47.222222222222221</v>
      </c>
      <c r="H128" s="177">
        <v>38.888888888888893</v>
      </c>
      <c r="I128" s="241">
        <v>19.444444444444446</v>
      </c>
      <c r="J128" s="177">
        <v>51.388888888888886</v>
      </c>
      <c r="O128" s="211"/>
      <c r="P128" s="211"/>
      <c r="Q128" s="211"/>
      <c r="R128" s="211"/>
    </row>
    <row r="129" spans="1:18" s="26" customFormat="1">
      <c r="A129" s="105">
        <v>6</v>
      </c>
      <c r="B129" s="105">
        <v>4</v>
      </c>
      <c r="C129" s="106">
        <v>3</v>
      </c>
      <c r="D129" s="95">
        <v>382044</v>
      </c>
      <c r="E129" s="45" t="s">
        <v>90</v>
      </c>
      <c r="F129" s="122">
        <v>57</v>
      </c>
      <c r="G129" s="176">
        <v>29.82456140350877</v>
      </c>
      <c r="H129" s="177">
        <v>35.087719298245609</v>
      </c>
      <c r="I129" s="241">
        <v>17.543859649122805</v>
      </c>
      <c r="J129" s="177">
        <v>40.350877192982452</v>
      </c>
      <c r="O129" s="211"/>
      <c r="P129" s="211"/>
      <c r="Q129" s="211"/>
      <c r="R129" s="211"/>
    </row>
    <row r="130" spans="1:18" s="26" customFormat="1">
      <c r="A130" s="105">
        <v>6</v>
      </c>
      <c r="B130" s="105">
        <v>4</v>
      </c>
      <c r="C130" s="106">
        <v>3</v>
      </c>
      <c r="D130" s="95">
        <v>570028</v>
      </c>
      <c r="E130" s="45" t="s">
        <v>120</v>
      </c>
      <c r="F130" s="122">
        <v>133</v>
      </c>
      <c r="G130" s="176">
        <v>27.06766917293233</v>
      </c>
      <c r="H130" s="177">
        <v>48.872180451127818</v>
      </c>
      <c r="I130" s="241">
        <v>33.834586466165412</v>
      </c>
      <c r="J130" s="177">
        <v>32.330827067669169</v>
      </c>
      <c r="O130" s="211"/>
      <c r="P130" s="211"/>
      <c r="Q130" s="211"/>
      <c r="R130" s="211"/>
    </row>
    <row r="131" spans="1:18" s="26" customFormat="1">
      <c r="A131" s="105">
        <v>6</v>
      </c>
      <c r="B131" s="105">
        <v>4</v>
      </c>
      <c r="C131" s="106">
        <v>3</v>
      </c>
      <c r="D131" s="95">
        <v>378024</v>
      </c>
      <c r="E131" s="45" t="s">
        <v>81</v>
      </c>
      <c r="F131" s="122">
        <v>86</v>
      </c>
      <c r="G131" s="176">
        <v>39.534883720930232</v>
      </c>
      <c r="H131" s="177">
        <v>32.558139534883722</v>
      </c>
      <c r="I131" s="241">
        <v>16.279069767441861</v>
      </c>
      <c r="J131" s="177">
        <v>67.441860465116278</v>
      </c>
      <c r="O131" s="211"/>
      <c r="P131" s="211"/>
      <c r="Q131" s="211"/>
      <c r="R131" s="211"/>
    </row>
    <row r="132" spans="1:18" s="26" customFormat="1">
      <c r="A132" s="105">
        <v>6</v>
      </c>
      <c r="B132" s="105">
        <v>4</v>
      </c>
      <c r="C132" s="106">
        <v>3</v>
      </c>
      <c r="D132" s="95">
        <v>962052</v>
      </c>
      <c r="E132" s="45" t="s">
        <v>154</v>
      </c>
      <c r="F132" s="122">
        <v>24</v>
      </c>
      <c r="G132" s="176">
        <v>37.5</v>
      </c>
      <c r="H132" s="177">
        <v>33.333333333333329</v>
      </c>
      <c r="I132" s="241">
        <v>29.166666666666668</v>
      </c>
      <c r="J132" s="177">
        <v>54.166666666666664</v>
      </c>
      <c r="O132" s="211"/>
      <c r="P132" s="211"/>
      <c r="Q132" s="211"/>
      <c r="R132" s="211"/>
    </row>
    <row r="133" spans="1:18" s="26" customFormat="1">
      <c r="A133" s="105">
        <v>6</v>
      </c>
      <c r="B133" s="105">
        <v>4</v>
      </c>
      <c r="C133" s="106">
        <v>3</v>
      </c>
      <c r="D133" s="95">
        <v>770032</v>
      </c>
      <c r="E133" s="45" t="s">
        <v>131</v>
      </c>
      <c r="F133" s="122">
        <v>109</v>
      </c>
      <c r="G133" s="176">
        <v>34.862385321100916</v>
      </c>
      <c r="H133" s="177">
        <v>18.348623853211009</v>
      </c>
      <c r="I133" s="241">
        <v>9.1743119266055047</v>
      </c>
      <c r="J133" s="177">
        <v>64.22018348623854</v>
      </c>
      <c r="O133" s="211"/>
      <c r="P133" s="211"/>
      <c r="Q133" s="211"/>
      <c r="R133" s="211"/>
    </row>
    <row r="134" spans="1:18" s="26" customFormat="1">
      <c r="A134" s="105">
        <v>6</v>
      </c>
      <c r="B134" s="105">
        <v>4</v>
      </c>
      <c r="C134" s="106">
        <v>3</v>
      </c>
      <c r="D134" s="95">
        <v>374036</v>
      </c>
      <c r="E134" s="45" t="s">
        <v>76</v>
      </c>
      <c r="F134" s="122">
        <v>78</v>
      </c>
      <c r="G134" s="176">
        <v>33.333333333333329</v>
      </c>
      <c r="H134" s="177">
        <v>33.333333333333329</v>
      </c>
      <c r="I134" s="241">
        <v>21.794871794871796</v>
      </c>
      <c r="J134" s="177">
        <v>42.307692307692307</v>
      </c>
      <c r="O134" s="211"/>
      <c r="P134" s="211"/>
      <c r="Q134" s="211"/>
      <c r="R134" s="211"/>
    </row>
    <row r="135" spans="1:18" s="26" customFormat="1">
      <c r="A135" s="105">
        <v>6</v>
      </c>
      <c r="B135" s="105">
        <v>4</v>
      </c>
      <c r="C135" s="106">
        <v>3</v>
      </c>
      <c r="D135" s="95">
        <v>754028</v>
      </c>
      <c r="E135" s="45" t="s">
        <v>269</v>
      </c>
      <c r="F135" s="122">
        <v>107</v>
      </c>
      <c r="G135" s="176">
        <v>57.009345794392516</v>
      </c>
      <c r="H135" s="177">
        <v>50.467289719626166</v>
      </c>
      <c r="I135" s="241">
        <v>20.5607476635514</v>
      </c>
      <c r="J135" s="177">
        <v>41.121495327102799</v>
      </c>
      <c r="O135" s="211"/>
      <c r="P135" s="211"/>
      <c r="Q135" s="211"/>
      <c r="R135" s="211"/>
    </row>
    <row r="136" spans="1:18" s="26" customFormat="1">
      <c r="A136" s="105">
        <v>6</v>
      </c>
      <c r="B136" s="105">
        <v>4</v>
      </c>
      <c r="C136" s="106">
        <v>3</v>
      </c>
      <c r="D136" s="95">
        <v>382048</v>
      </c>
      <c r="E136" s="45" t="s">
        <v>91</v>
      </c>
      <c r="F136" s="122">
        <v>42</v>
      </c>
      <c r="G136" s="176">
        <v>52.380952380952387</v>
      </c>
      <c r="H136" s="177">
        <v>28.571428571428569</v>
      </c>
      <c r="I136" s="241">
        <v>76.19047619047619</v>
      </c>
      <c r="J136" s="177">
        <v>7.1428571428571423</v>
      </c>
      <c r="O136" s="211"/>
      <c r="P136" s="211"/>
      <c r="Q136" s="211"/>
      <c r="R136" s="211"/>
    </row>
    <row r="137" spans="1:18" s="26" customFormat="1">
      <c r="A137" s="105">
        <v>6</v>
      </c>
      <c r="B137" s="105">
        <v>4</v>
      </c>
      <c r="C137" s="106">
        <v>3</v>
      </c>
      <c r="D137" s="95">
        <v>170032</v>
      </c>
      <c r="E137" s="45" t="s">
        <v>51</v>
      </c>
      <c r="F137" s="122">
        <v>77</v>
      </c>
      <c r="G137" s="176">
        <v>62.337662337662337</v>
      </c>
      <c r="H137" s="177">
        <v>20.779220779220779</v>
      </c>
      <c r="I137" s="241">
        <v>32.467532467532465</v>
      </c>
      <c r="J137" s="177">
        <v>23.376623376623375</v>
      </c>
      <c r="O137" s="211"/>
      <c r="P137" s="211"/>
      <c r="Q137" s="211"/>
      <c r="R137" s="211"/>
    </row>
    <row r="138" spans="1:18" s="26" customFormat="1">
      <c r="A138" s="105">
        <v>6</v>
      </c>
      <c r="B138" s="105">
        <v>4</v>
      </c>
      <c r="C138" s="106">
        <v>3</v>
      </c>
      <c r="D138" s="95">
        <v>378028</v>
      </c>
      <c r="E138" s="45" t="s">
        <v>82</v>
      </c>
      <c r="F138" s="122">
        <v>63</v>
      </c>
      <c r="G138" s="176">
        <v>57.142857142857139</v>
      </c>
      <c r="H138" s="177">
        <v>28.571428571428569</v>
      </c>
      <c r="I138" s="241">
        <v>23.809523809523807</v>
      </c>
      <c r="J138" s="177">
        <v>36.507936507936506</v>
      </c>
      <c r="O138" s="211"/>
      <c r="P138" s="211"/>
      <c r="Q138" s="211"/>
      <c r="R138" s="211"/>
    </row>
    <row r="139" spans="1:18" s="26" customFormat="1">
      <c r="A139" s="105">
        <v>6</v>
      </c>
      <c r="B139" s="105">
        <v>4</v>
      </c>
      <c r="C139" s="106">
        <v>3</v>
      </c>
      <c r="D139" s="95">
        <v>958040</v>
      </c>
      <c r="E139" s="45" t="s">
        <v>147</v>
      </c>
      <c r="F139" s="122">
        <v>44</v>
      </c>
      <c r="G139" s="176">
        <v>29.545454545454547</v>
      </c>
      <c r="H139" s="177">
        <v>43.18181818181818</v>
      </c>
      <c r="I139" s="241">
        <v>25</v>
      </c>
      <c r="J139" s="177">
        <v>50</v>
      </c>
      <c r="O139" s="211"/>
      <c r="P139" s="211"/>
      <c r="Q139" s="211"/>
      <c r="R139" s="211"/>
    </row>
    <row r="140" spans="1:18" s="26" customFormat="1">
      <c r="A140" s="105">
        <v>6</v>
      </c>
      <c r="B140" s="105">
        <v>4</v>
      </c>
      <c r="C140" s="106">
        <v>3</v>
      </c>
      <c r="D140" s="95">
        <v>954028</v>
      </c>
      <c r="E140" s="45" t="s">
        <v>143</v>
      </c>
      <c r="F140" s="122">
        <v>57</v>
      </c>
      <c r="G140" s="176">
        <v>42.105263157894733</v>
      </c>
      <c r="H140" s="177">
        <v>40.350877192982452</v>
      </c>
      <c r="I140" s="241">
        <v>29.82456140350877</v>
      </c>
      <c r="J140" s="177">
        <v>47.368421052631575</v>
      </c>
      <c r="O140" s="211"/>
      <c r="P140" s="211"/>
      <c r="Q140" s="211"/>
      <c r="R140" s="211"/>
    </row>
    <row r="141" spans="1:18" s="26" customFormat="1">
      <c r="A141" s="105">
        <v>6</v>
      </c>
      <c r="B141" s="105">
        <v>4</v>
      </c>
      <c r="C141" s="106">
        <v>3</v>
      </c>
      <c r="D141" s="95">
        <v>958044</v>
      </c>
      <c r="E141" s="45" t="s">
        <v>148</v>
      </c>
      <c r="F141" s="122">
        <v>14</v>
      </c>
      <c r="G141" s="176">
        <v>35.714285714285715</v>
      </c>
      <c r="H141" s="177">
        <v>50</v>
      </c>
      <c r="I141" s="241">
        <v>50</v>
      </c>
      <c r="J141" s="177">
        <v>85.714285714285708</v>
      </c>
      <c r="O141" s="211"/>
      <c r="P141" s="211"/>
      <c r="Q141" s="211"/>
      <c r="R141" s="211"/>
    </row>
    <row r="142" spans="1:18" s="26" customFormat="1">
      <c r="A142" s="105">
        <v>6</v>
      </c>
      <c r="B142" s="105">
        <v>4</v>
      </c>
      <c r="C142" s="106">
        <v>3</v>
      </c>
      <c r="D142" s="95">
        <v>754044</v>
      </c>
      <c r="E142" s="45" t="s">
        <v>220</v>
      </c>
      <c r="F142" s="122">
        <v>42</v>
      </c>
      <c r="G142" s="176">
        <v>47.619047619047613</v>
      </c>
      <c r="H142" s="177">
        <v>57.142857142857139</v>
      </c>
      <c r="I142" s="241">
        <v>47.619047619047613</v>
      </c>
      <c r="J142" s="177">
        <v>45.238095238095241</v>
      </c>
      <c r="O142" s="211"/>
      <c r="P142" s="211"/>
      <c r="Q142" s="211"/>
      <c r="R142" s="211"/>
    </row>
    <row r="143" spans="1:18" s="26" customFormat="1">
      <c r="A143" s="105">
        <v>6</v>
      </c>
      <c r="B143" s="105">
        <v>4</v>
      </c>
      <c r="C143" s="106">
        <v>3</v>
      </c>
      <c r="D143" s="95">
        <v>974044</v>
      </c>
      <c r="E143" s="45" t="s">
        <v>159</v>
      </c>
      <c r="F143" s="122">
        <v>65</v>
      </c>
      <c r="G143" s="176">
        <v>38.461538461538467</v>
      </c>
      <c r="H143" s="177">
        <v>33.846153846153847</v>
      </c>
      <c r="I143" s="241">
        <v>12.307692307692308</v>
      </c>
      <c r="J143" s="177">
        <v>70.769230769230774</v>
      </c>
      <c r="O143" s="211"/>
      <c r="P143" s="211"/>
      <c r="Q143" s="211"/>
      <c r="R143" s="211"/>
    </row>
    <row r="144" spans="1:18" s="26" customFormat="1">
      <c r="A144" s="105">
        <v>6</v>
      </c>
      <c r="B144" s="105">
        <v>4</v>
      </c>
      <c r="C144" s="106">
        <v>3</v>
      </c>
      <c r="D144" s="95">
        <v>378032</v>
      </c>
      <c r="E144" s="45" t="s">
        <v>83</v>
      </c>
      <c r="F144" s="122">
        <v>75</v>
      </c>
      <c r="G144" s="176">
        <v>33.333333333333329</v>
      </c>
      <c r="H144" s="177">
        <v>28.000000000000004</v>
      </c>
      <c r="I144" s="241">
        <v>21.333333333333336</v>
      </c>
      <c r="J144" s="177">
        <v>33.333333333333329</v>
      </c>
      <c r="O144" s="211"/>
      <c r="P144" s="211"/>
      <c r="Q144" s="211"/>
      <c r="R144" s="211"/>
    </row>
    <row r="145" spans="1:18" s="26" customFormat="1">
      <c r="A145" s="105">
        <v>6</v>
      </c>
      <c r="B145" s="105">
        <v>4</v>
      </c>
      <c r="C145" s="106">
        <v>3</v>
      </c>
      <c r="D145" s="95">
        <v>954032</v>
      </c>
      <c r="E145" s="45" t="s">
        <v>144</v>
      </c>
      <c r="F145" s="122">
        <v>62</v>
      </c>
      <c r="G145" s="176">
        <v>54.838709677419352</v>
      </c>
      <c r="H145" s="177">
        <v>48.387096774193552</v>
      </c>
      <c r="I145" s="241">
        <v>30.64516129032258</v>
      </c>
      <c r="J145" s="177">
        <v>72.58064516129032</v>
      </c>
      <c r="O145" s="211"/>
      <c r="P145" s="211"/>
      <c r="Q145" s="211"/>
      <c r="R145" s="211"/>
    </row>
    <row r="146" spans="1:18" s="26" customFormat="1">
      <c r="A146" s="105">
        <v>6</v>
      </c>
      <c r="B146" s="105">
        <v>4</v>
      </c>
      <c r="C146" s="106">
        <v>3</v>
      </c>
      <c r="D146" s="95">
        <v>374048</v>
      </c>
      <c r="E146" s="45" t="s">
        <v>77</v>
      </c>
      <c r="F146" s="122">
        <v>39</v>
      </c>
      <c r="G146" s="176">
        <v>56.410256410256409</v>
      </c>
      <c r="H146" s="177">
        <v>25.641025641025639</v>
      </c>
      <c r="I146" s="241">
        <v>10.256410256410255</v>
      </c>
      <c r="J146" s="177">
        <v>41.025641025641022</v>
      </c>
      <c r="O146" s="211"/>
      <c r="P146" s="211"/>
      <c r="Q146" s="211"/>
      <c r="R146" s="211"/>
    </row>
    <row r="147" spans="1:18" s="26" customFormat="1">
      <c r="A147" s="105">
        <v>6</v>
      </c>
      <c r="B147" s="105">
        <v>4</v>
      </c>
      <c r="C147" s="106">
        <v>3</v>
      </c>
      <c r="D147" s="95">
        <v>374052</v>
      </c>
      <c r="E147" s="45" t="s">
        <v>78</v>
      </c>
      <c r="F147" s="122">
        <v>45</v>
      </c>
      <c r="G147" s="176">
        <v>35.555555555555557</v>
      </c>
      <c r="H147" s="177">
        <v>33.333333333333329</v>
      </c>
      <c r="I147" s="241">
        <v>13.333333333333334</v>
      </c>
      <c r="J147" s="177">
        <v>33.333333333333329</v>
      </c>
      <c r="O147" s="211"/>
      <c r="P147" s="211"/>
      <c r="Q147" s="211"/>
      <c r="R147" s="211"/>
    </row>
    <row r="148" spans="1:18" s="26" customFormat="1">
      <c r="A148" s="108"/>
      <c r="B148" s="108"/>
      <c r="C148" s="108"/>
      <c r="D148" s="99"/>
      <c r="E148" s="102" t="s">
        <v>213</v>
      </c>
      <c r="F148" s="123">
        <v>2701</v>
      </c>
      <c r="G148" s="209">
        <v>44.242873009996295</v>
      </c>
      <c r="H148" s="210">
        <v>36.542021473528322</v>
      </c>
      <c r="I148" s="210">
        <v>22.695298037763791</v>
      </c>
      <c r="J148" s="210">
        <v>46.279155868196966</v>
      </c>
    </row>
    <row r="149" spans="1:18" s="26" customFormat="1">
      <c r="A149" s="105">
        <v>7</v>
      </c>
      <c r="B149" s="105">
        <v>1</v>
      </c>
      <c r="C149" s="106">
        <v>4</v>
      </c>
      <c r="D149" s="95">
        <v>362008</v>
      </c>
      <c r="E149" s="45" t="s">
        <v>63</v>
      </c>
      <c r="F149" s="122">
        <v>180</v>
      </c>
      <c r="G149" s="176">
        <v>51.666666666666671</v>
      </c>
      <c r="H149" s="177">
        <v>32.222222222222221</v>
      </c>
      <c r="I149" s="241">
        <v>18.888888888888889</v>
      </c>
      <c r="J149" s="177">
        <v>68.333333333333329</v>
      </c>
      <c r="O149" s="211"/>
      <c r="P149" s="211"/>
      <c r="Q149" s="211"/>
      <c r="R149" s="211"/>
    </row>
    <row r="150" spans="1:18" s="26" customFormat="1">
      <c r="A150" s="105">
        <v>7</v>
      </c>
      <c r="B150" s="105">
        <v>1</v>
      </c>
      <c r="C150" s="106">
        <v>4</v>
      </c>
      <c r="D150" s="95">
        <v>562004</v>
      </c>
      <c r="E150" s="45" t="s">
        <v>104</v>
      </c>
      <c r="F150" s="122">
        <v>281</v>
      </c>
      <c r="G150" s="176">
        <v>52.669039145907469</v>
      </c>
      <c r="H150" s="177">
        <v>36.29893238434164</v>
      </c>
      <c r="I150" s="241">
        <v>17.437722419928825</v>
      </c>
      <c r="J150" s="177">
        <v>64.056939501779368</v>
      </c>
      <c r="O150" s="211"/>
      <c r="P150" s="211"/>
      <c r="Q150" s="211"/>
      <c r="R150" s="211"/>
    </row>
    <row r="151" spans="1:18" s="26" customFormat="1">
      <c r="A151" s="105">
        <v>7</v>
      </c>
      <c r="B151" s="105">
        <v>1</v>
      </c>
      <c r="C151" s="106">
        <v>4</v>
      </c>
      <c r="D151" s="95">
        <v>358008</v>
      </c>
      <c r="E151" s="45" t="s">
        <v>62</v>
      </c>
      <c r="F151" s="122">
        <v>183</v>
      </c>
      <c r="G151" s="176">
        <v>48.087431693989068</v>
      </c>
      <c r="H151" s="177">
        <v>32.786885245901637</v>
      </c>
      <c r="I151" s="241">
        <v>15.300546448087433</v>
      </c>
      <c r="J151" s="177">
        <v>66.666666666666657</v>
      </c>
      <c r="O151" s="211"/>
      <c r="P151" s="211"/>
      <c r="Q151" s="211"/>
      <c r="R151" s="211"/>
    </row>
    <row r="152" spans="1:18" s="26" customFormat="1">
      <c r="A152" s="105">
        <v>7</v>
      </c>
      <c r="B152" s="105">
        <v>1</v>
      </c>
      <c r="C152" s="106">
        <v>4</v>
      </c>
      <c r="D152" s="95">
        <v>334012</v>
      </c>
      <c r="E152" s="45" t="s">
        <v>58</v>
      </c>
      <c r="F152" s="122">
        <v>138</v>
      </c>
      <c r="G152" s="176">
        <v>42.753623188405797</v>
      </c>
      <c r="H152" s="177">
        <v>27.536231884057973</v>
      </c>
      <c r="I152" s="241">
        <v>11.594202898550725</v>
      </c>
      <c r="J152" s="177">
        <v>67.391304347826093</v>
      </c>
      <c r="O152" s="211"/>
      <c r="P152" s="211"/>
      <c r="Q152" s="211"/>
      <c r="R152" s="211"/>
    </row>
    <row r="153" spans="1:18" s="26" customFormat="1">
      <c r="A153" s="105">
        <v>7</v>
      </c>
      <c r="B153" s="105">
        <v>1</v>
      </c>
      <c r="C153" s="106">
        <v>4</v>
      </c>
      <c r="D153" s="95">
        <v>562014</v>
      </c>
      <c r="E153" s="45" t="s">
        <v>107</v>
      </c>
      <c r="F153" s="122">
        <v>382</v>
      </c>
      <c r="G153" s="176">
        <v>47.120418848167539</v>
      </c>
      <c r="H153" s="177">
        <v>35.863874345549739</v>
      </c>
      <c r="I153" s="241">
        <v>16.492146596858639</v>
      </c>
      <c r="J153" s="177">
        <v>65.706806282722525</v>
      </c>
      <c r="O153" s="211"/>
      <c r="P153" s="211"/>
      <c r="Q153" s="211"/>
      <c r="R153" s="211"/>
    </row>
    <row r="154" spans="1:18" s="26" customFormat="1">
      <c r="A154" s="105">
        <v>7</v>
      </c>
      <c r="B154" s="105">
        <v>1</v>
      </c>
      <c r="C154" s="106">
        <v>4</v>
      </c>
      <c r="D154" s="95">
        <v>562020</v>
      </c>
      <c r="E154" s="45" t="s">
        <v>109</v>
      </c>
      <c r="F154" s="122">
        <v>156</v>
      </c>
      <c r="G154" s="176">
        <v>50</v>
      </c>
      <c r="H154" s="177">
        <v>37.820512820512818</v>
      </c>
      <c r="I154" s="241">
        <v>25</v>
      </c>
      <c r="J154" s="177">
        <v>75.641025641025635</v>
      </c>
      <c r="O154" s="211"/>
      <c r="P154" s="211"/>
      <c r="Q154" s="211"/>
      <c r="R154" s="211"/>
    </row>
    <row r="155" spans="1:18" s="26" customFormat="1">
      <c r="A155" s="105">
        <v>7</v>
      </c>
      <c r="B155" s="105">
        <v>1</v>
      </c>
      <c r="C155" s="106">
        <v>4</v>
      </c>
      <c r="D155" s="95">
        <v>978024</v>
      </c>
      <c r="E155" s="45" t="s">
        <v>162</v>
      </c>
      <c r="F155" s="122">
        <v>240</v>
      </c>
      <c r="G155" s="176">
        <v>43.75</v>
      </c>
      <c r="H155" s="177">
        <v>35.833333333333336</v>
      </c>
      <c r="I155" s="241">
        <v>22.083333333333332</v>
      </c>
      <c r="J155" s="177">
        <v>69.166666666666671</v>
      </c>
      <c r="O155" s="211"/>
      <c r="P155" s="211"/>
      <c r="Q155" s="211"/>
      <c r="R155" s="211"/>
    </row>
    <row r="156" spans="1:18" s="26" customFormat="1">
      <c r="A156" s="105">
        <v>7</v>
      </c>
      <c r="B156" s="105">
        <v>1</v>
      </c>
      <c r="C156" s="106">
        <v>4</v>
      </c>
      <c r="D156" s="95">
        <v>562024</v>
      </c>
      <c r="E156" s="45" t="s">
        <v>110</v>
      </c>
      <c r="F156" s="122">
        <v>262</v>
      </c>
      <c r="G156" s="176">
        <v>45.801526717557252</v>
      </c>
      <c r="H156" s="177">
        <v>28.244274809160309</v>
      </c>
      <c r="I156" s="241">
        <v>17.938931297709924</v>
      </c>
      <c r="J156" s="177">
        <v>71.755725190839698</v>
      </c>
      <c r="O156" s="211"/>
      <c r="P156" s="211"/>
      <c r="Q156" s="211"/>
      <c r="R156" s="211"/>
    </row>
    <row r="157" spans="1:18" s="26" customFormat="1">
      <c r="A157" s="105">
        <v>7</v>
      </c>
      <c r="B157" s="105">
        <v>1</v>
      </c>
      <c r="C157" s="106">
        <v>4</v>
      </c>
      <c r="D157" s="95">
        <v>770024</v>
      </c>
      <c r="E157" s="45" t="s">
        <v>130</v>
      </c>
      <c r="F157" s="122">
        <v>249</v>
      </c>
      <c r="G157" s="176">
        <v>49.799196787148588</v>
      </c>
      <c r="H157" s="177">
        <v>37.751004016064257</v>
      </c>
      <c r="I157" s="241">
        <v>14.056224899598394</v>
      </c>
      <c r="J157" s="177">
        <v>73.895582329317264</v>
      </c>
      <c r="O157" s="211"/>
      <c r="P157" s="211"/>
      <c r="Q157" s="211"/>
      <c r="R157" s="211"/>
    </row>
    <row r="158" spans="1:18" s="26" customFormat="1">
      <c r="A158" s="105">
        <v>7</v>
      </c>
      <c r="B158" s="105">
        <v>1</v>
      </c>
      <c r="C158" s="106">
        <v>4</v>
      </c>
      <c r="D158" s="95">
        <v>562032</v>
      </c>
      <c r="E158" s="45" t="s">
        <v>112</v>
      </c>
      <c r="F158" s="122">
        <v>378</v>
      </c>
      <c r="G158" s="176">
        <v>35.714285714285715</v>
      </c>
      <c r="H158" s="177">
        <v>40.74074074074074</v>
      </c>
      <c r="I158" s="241">
        <v>25.132275132275133</v>
      </c>
      <c r="J158" s="177">
        <v>70.899470899470899</v>
      </c>
      <c r="O158" s="211"/>
      <c r="P158" s="211"/>
      <c r="Q158" s="211"/>
      <c r="R158" s="211"/>
    </row>
    <row r="159" spans="1:18" s="26" customFormat="1">
      <c r="A159" s="105">
        <v>7</v>
      </c>
      <c r="B159" s="105">
        <v>1</v>
      </c>
      <c r="C159" s="106">
        <v>4</v>
      </c>
      <c r="D159" s="95">
        <v>334032</v>
      </c>
      <c r="E159" s="45" t="s">
        <v>60</v>
      </c>
      <c r="F159" s="122">
        <v>190</v>
      </c>
      <c r="G159" s="176">
        <v>36.315789473684212</v>
      </c>
      <c r="H159" s="177">
        <v>34.736842105263158</v>
      </c>
      <c r="I159" s="177">
        <v>28.947368421052634</v>
      </c>
      <c r="J159" s="177">
        <v>67.368421052631575</v>
      </c>
      <c r="O159" s="211"/>
      <c r="P159" s="211"/>
      <c r="Q159" s="211"/>
      <c r="R159" s="211"/>
    </row>
    <row r="160" spans="1:18" s="26" customFormat="1">
      <c r="A160" s="108"/>
      <c r="B160" s="108"/>
      <c r="C160" s="108"/>
      <c r="D160" s="99"/>
      <c r="E160" s="102" t="s">
        <v>214</v>
      </c>
      <c r="F160" s="123">
        <v>2639</v>
      </c>
      <c r="G160" s="209">
        <v>45.433876468359223</v>
      </c>
      <c r="H160" s="210">
        <v>35.164835164835168</v>
      </c>
      <c r="I160" s="210">
        <v>19.477074649488443</v>
      </c>
      <c r="J160" s="210">
        <v>69.00341038272073</v>
      </c>
    </row>
    <row r="161" spans="1:18" s="26" customFormat="1">
      <c r="A161" s="105">
        <v>8</v>
      </c>
      <c r="B161" s="105">
        <v>2</v>
      </c>
      <c r="C161" s="106">
        <v>4</v>
      </c>
      <c r="D161" s="95">
        <v>570004</v>
      </c>
      <c r="E161" s="45" t="s">
        <v>118</v>
      </c>
      <c r="F161" s="122">
        <v>125</v>
      </c>
      <c r="G161" s="176">
        <v>60</v>
      </c>
      <c r="H161" s="177">
        <v>45.6</v>
      </c>
      <c r="I161" s="241">
        <v>20.8</v>
      </c>
      <c r="J161" s="177">
        <v>60</v>
      </c>
      <c r="O161" s="211"/>
      <c r="P161" s="211"/>
      <c r="Q161" s="211"/>
      <c r="R161" s="211"/>
    </row>
    <row r="162" spans="1:18" s="26" customFormat="1">
      <c r="A162" s="105">
        <v>8</v>
      </c>
      <c r="B162" s="105">
        <v>2</v>
      </c>
      <c r="C162" s="106">
        <v>4</v>
      </c>
      <c r="D162" s="95">
        <v>766008</v>
      </c>
      <c r="E162" s="45" t="s">
        <v>125</v>
      </c>
      <c r="F162" s="122">
        <v>150</v>
      </c>
      <c r="G162" s="176">
        <v>52.666666666666664</v>
      </c>
      <c r="H162" s="177">
        <v>38.666666666666664</v>
      </c>
      <c r="I162" s="241">
        <v>20.666666666666668</v>
      </c>
      <c r="J162" s="177">
        <v>70</v>
      </c>
      <c r="O162" s="211"/>
      <c r="P162" s="211"/>
      <c r="Q162" s="211"/>
      <c r="R162" s="211"/>
    </row>
    <row r="163" spans="1:18" s="26" customFormat="1">
      <c r="A163" s="105">
        <v>8</v>
      </c>
      <c r="B163" s="105">
        <v>2</v>
      </c>
      <c r="C163" s="106">
        <v>4</v>
      </c>
      <c r="D163" s="95">
        <v>766020</v>
      </c>
      <c r="E163" s="45" t="s">
        <v>126</v>
      </c>
      <c r="F163" s="122">
        <v>286</v>
      </c>
      <c r="G163" s="176">
        <v>58.04195804195804</v>
      </c>
      <c r="H163" s="177">
        <v>45.8041958041958</v>
      </c>
      <c r="I163" s="241">
        <v>23.426573426573427</v>
      </c>
      <c r="J163" s="177">
        <v>69.580419580419587</v>
      </c>
      <c r="O163" s="211"/>
      <c r="P163" s="211"/>
      <c r="Q163" s="211"/>
      <c r="R163" s="211"/>
    </row>
    <row r="164" spans="1:18" s="26" customFormat="1">
      <c r="A164" s="105">
        <v>8</v>
      </c>
      <c r="B164" s="105">
        <v>2</v>
      </c>
      <c r="C164" s="106">
        <v>4</v>
      </c>
      <c r="D164" s="95">
        <v>562012</v>
      </c>
      <c r="E164" s="45" t="s">
        <v>106</v>
      </c>
      <c r="F164" s="122">
        <v>149</v>
      </c>
      <c r="G164" s="176">
        <v>45.63758389261745</v>
      </c>
      <c r="H164" s="177">
        <v>20.80536912751678</v>
      </c>
      <c r="I164" s="241">
        <v>13.422818791946309</v>
      </c>
      <c r="J164" s="177">
        <v>75.167785234899327</v>
      </c>
      <c r="O164" s="211"/>
      <c r="P164" s="211"/>
      <c r="Q164" s="211"/>
      <c r="R164" s="211"/>
    </row>
    <row r="165" spans="1:18" s="26" customFormat="1">
      <c r="A165" s="105">
        <v>8</v>
      </c>
      <c r="B165" s="105">
        <v>2</v>
      </c>
      <c r="C165" s="106">
        <v>4</v>
      </c>
      <c r="D165" s="95">
        <v>758012</v>
      </c>
      <c r="E165" s="45" t="s">
        <v>123</v>
      </c>
      <c r="F165" s="122">
        <v>248</v>
      </c>
      <c r="G165" s="176">
        <v>57.258064516129039</v>
      </c>
      <c r="H165" s="177">
        <v>42.741935483870968</v>
      </c>
      <c r="I165" s="241">
        <v>18.548387096774192</v>
      </c>
      <c r="J165" s="177">
        <v>61.693548387096776</v>
      </c>
      <c r="O165" s="211"/>
      <c r="P165" s="211"/>
      <c r="Q165" s="211"/>
      <c r="R165" s="211"/>
    </row>
    <row r="166" spans="1:18" s="26" customFormat="1">
      <c r="A166" s="105">
        <v>8</v>
      </c>
      <c r="B166" s="105">
        <v>2</v>
      </c>
      <c r="C166" s="106">
        <v>4</v>
      </c>
      <c r="D166" s="95">
        <v>962024</v>
      </c>
      <c r="E166" s="45" t="s">
        <v>151</v>
      </c>
      <c r="F166" s="122">
        <v>95</v>
      </c>
      <c r="G166" s="176">
        <v>62.10526315789474</v>
      </c>
      <c r="H166" s="177">
        <v>44.210526315789473</v>
      </c>
      <c r="I166" s="241">
        <v>14.736842105263156</v>
      </c>
      <c r="J166" s="177">
        <v>64.21052631578948</v>
      </c>
      <c r="O166" s="211"/>
      <c r="P166" s="211"/>
      <c r="Q166" s="211"/>
      <c r="R166" s="211"/>
    </row>
    <row r="167" spans="1:18" s="26" customFormat="1">
      <c r="A167" s="105">
        <v>8</v>
      </c>
      <c r="B167" s="105">
        <v>2</v>
      </c>
      <c r="C167" s="106">
        <v>4</v>
      </c>
      <c r="D167" s="95">
        <v>362032</v>
      </c>
      <c r="E167" s="45" t="s">
        <v>68</v>
      </c>
      <c r="F167" s="122">
        <v>302</v>
      </c>
      <c r="G167" s="176">
        <v>46.357615894039732</v>
      </c>
      <c r="H167" s="177">
        <v>30.463576158940398</v>
      </c>
      <c r="I167" s="241">
        <v>15.562913907284766</v>
      </c>
      <c r="J167" s="177">
        <v>62.913907284768214</v>
      </c>
      <c r="O167" s="211"/>
      <c r="P167" s="211"/>
      <c r="Q167" s="211"/>
      <c r="R167" s="211"/>
    </row>
    <row r="168" spans="1:18" s="26" customFormat="1">
      <c r="A168" s="105">
        <v>8</v>
      </c>
      <c r="B168" s="105">
        <v>2</v>
      </c>
      <c r="C168" s="106">
        <v>4</v>
      </c>
      <c r="D168" s="95">
        <v>962032</v>
      </c>
      <c r="E168" s="45" t="s">
        <v>152</v>
      </c>
      <c r="F168" s="122">
        <v>182</v>
      </c>
      <c r="G168" s="176">
        <v>64.835164835164832</v>
      </c>
      <c r="H168" s="177">
        <v>46.703296703296701</v>
      </c>
      <c r="I168" s="241">
        <v>28.021978021978022</v>
      </c>
      <c r="J168" s="177">
        <v>61.53846153846154</v>
      </c>
      <c r="O168" s="211"/>
      <c r="P168" s="211"/>
      <c r="Q168" s="211"/>
      <c r="R168" s="211"/>
    </row>
    <row r="169" spans="1:18" s="26" customFormat="1">
      <c r="A169" s="105">
        <v>8</v>
      </c>
      <c r="B169" s="105">
        <v>2</v>
      </c>
      <c r="C169" s="106">
        <v>4</v>
      </c>
      <c r="D169" s="95">
        <v>170024</v>
      </c>
      <c r="E169" s="45" t="s">
        <v>50</v>
      </c>
      <c r="F169" s="122">
        <v>486</v>
      </c>
      <c r="G169" s="176">
        <v>62.55144032921811</v>
      </c>
      <c r="H169" s="177">
        <v>32.510288065843625</v>
      </c>
      <c r="I169" s="241">
        <v>34.156378600823047</v>
      </c>
      <c r="J169" s="177">
        <v>40.534979423868315</v>
      </c>
      <c r="O169" s="211"/>
      <c r="P169" s="211"/>
      <c r="Q169" s="211"/>
      <c r="R169" s="211"/>
    </row>
    <row r="170" spans="1:18" s="26" customFormat="1">
      <c r="A170" s="105">
        <v>8</v>
      </c>
      <c r="B170" s="105">
        <v>2</v>
      </c>
      <c r="C170" s="106">
        <v>4</v>
      </c>
      <c r="D170" s="95">
        <v>162024</v>
      </c>
      <c r="E170" s="45" t="s">
        <v>44</v>
      </c>
      <c r="F170" s="122">
        <v>398</v>
      </c>
      <c r="G170" s="176">
        <v>48.241206030150749</v>
      </c>
      <c r="H170" s="177">
        <v>36.4321608040201</v>
      </c>
      <c r="I170" s="241">
        <v>20.603015075376884</v>
      </c>
      <c r="J170" s="177">
        <v>64.824120603015075</v>
      </c>
      <c r="O170" s="211"/>
      <c r="P170" s="211"/>
      <c r="Q170" s="211"/>
      <c r="R170" s="211"/>
    </row>
    <row r="171" spans="1:18" s="26" customFormat="1">
      <c r="A171" s="105">
        <v>8</v>
      </c>
      <c r="B171" s="105">
        <v>2</v>
      </c>
      <c r="C171" s="106">
        <v>4</v>
      </c>
      <c r="D171" s="95">
        <v>774032</v>
      </c>
      <c r="E171" s="45" t="s">
        <v>132</v>
      </c>
      <c r="F171" s="122">
        <v>435</v>
      </c>
      <c r="G171" s="176">
        <v>48.735632183908045</v>
      </c>
      <c r="H171" s="177">
        <v>51.03448275862069</v>
      </c>
      <c r="I171" s="241">
        <v>22.068965517241381</v>
      </c>
      <c r="J171" s="177">
        <v>61.379310344827587</v>
      </c>
      <c r="O171" s="211"/>
      <c r="P171" s="211"/>
      <c r="Q171" s="211"/>
      <c r="R171" s="211"/>
    </row>
    <row r="172" spans="1:18" s="26" customFormat="1">
      <c r="A172" s="105">
        <v>8</v>
      </c>
      <c r="B172" s="105">
        <v>2</v>
      </c>
      <c r="C172" s="106">
        <v>4</v>
      </c>
      <c r="D172" s="95">
        <v>970040</v>
      </c>
      <c r="E172" s="45" t="s">
        <v>156</v>
      </c>
      <c r="F172" s="122">
        <v>244</v>
      </c>
      <c r="G172" s="176">
        <v>47.131147540983612</v>
      </c>
      <c r="H172" s="177">
        <v>36.065573770491802</v>
      </c>
      <c r="I172" s="241">
        <v>20.901639344262296</v>
      </c>
      <c r="J172" s="177">
        <v>62.295081967213115</v>
      </c>
      <c r="O172" s="211"/>
      <c r="P172" s="211"/>
      <c r="Q172" s="211"/>
      <c r="R172" s="211"/>
    </row>
    <row r="173" spans="1:18" s="26" customFormat="1">
      <c r="A173" s="105">
        <v>8</v>
      </c>
      <c r="B173" s="105">
        <v>2</v>
      </c>
      <c r="C173" s="106">
        <v>4</v>
      </c>
      <c r="D173" s="95">
        <v>382068</v>
      </c>
      <c r="E173" s="45" t="s">
        <v>94</v>
      </c>
      <c r="F173" s="122">
        <v>249</v>
      </c>
      <c r="G173" s="176">
        <v>39.75903614457831</v>
      </c>
      <c r="H173" s="177">
        <v>45.783132530120483</v>
      </c>
      <c r="I173" s="241">
        <v>20.481927710843372</v>
      </c>
      <c r="J173" s="177">
        <v>53.01204819277109</v>
      </c>
      <c r="O173" s="211"/>
      <c r="P173" s="211"/>
      <c r="Q173" s="211"/>
      <c r="R173" s="211"/>
    </row>
    <row r="174" spans="1:18" s="26" customFormat="1">
      <c r="A174" s="105">
        <v>8</v>
      </c>
      <c r="B174" s="105">
        <v>2</v>
      </c>
      <c r="C174" s="106">
        <v>4</v>
      </c>
      <c r="D174" s="95">
        <v>978036</v>
      </c>
      <c r="E174" s="45" t="s">
        <v>165</v>
      </c>
      <c r="F174" s="122">
        <v>111</v>
      </c>
      <c r="G174" s="176">
        <v>44.144144144144143</v>
      </c>
      <c r="H174" s="177">
        <v>37.837837837837839</v>
      </c>
      <c r="I174" s="241">
        <v>32.432432432432435</v>
      </c>
      <c r="J174" s="177">
        <v>62.162162162162161</v>
      </c>
      <c r="O174" s="211"/>
      <c r="P174" s="211"/>
      <c r="Q174" s="211"/>
      <c r="R174" s="211"/>
    </row>
    <row r="175" spans="1:18" s="26" customFormat="1">
      <c r="A175" s="105">
        <v>8</v>
      </c>
      <c r="B175" s="105">
        <v>2</v>
      </c>
      <c r="C175" s="106">
        <v>4</v>
      </c>
      <c r="D175" s="95">
        <v>166032</v>
      </c>
      <c r="E175" s="45" t="s">
        <v>46</v>
      </c>
      <c r="F175" s="122">
        <v>222</v>
      </c>
      <c r="G175" s="176">
        <v>72.522522522522522</v>
      </c>
      <c r="H175" s="177">
        <v>18.918918918918919</v>
      </c>
      <c r="I175" s="241">
        <v>22.522522522522522</v>
      </c>
      <c r="J175" s="177">
        <v>30.180180180180184</v>
      </c>
      <c r="O175" s="211"/>
      <c r="P175" s="211"/>
      <c r="Q175" s="211"/>
      <c r="R175" s="211"/>
    </row>
    <row r="176" spans="1:18" s="26" customFormat="1">
      <c r="A176" s="105">
        <v>8</v>
      </c>
      <c r="B176" s="105">
        <v>2</v>
      </c>
      <c r="C176" s="106">
        <v>4</v>
      </c>
      <c r="D176" s="95">
        <v>170048</v>
      </c>
      <c r="E176" s="45" t="s">
        <v>53</v>
      </c>
      <c r="F176" s="122">
        <v>231</v>
      </c>
      <c r="G176" s="176">
        <v>63.203463203463208</v>
      </c>
      <c r="H176" s="177">
        <v>27.27272727272727</v>
      </c>
      <c r="I176" s="241">
        <v>19.913419913419915</v>
      </c>
      <c r="J176" s="177">
        <v>21.645021645021643</v>
      </c>
      <c r="O176" s="211"/>
      <c r="P176" s="211"/>
      <c r="Q176" s="211"/>
      <c r="R176" s="211"/>
    </row>
    <row r="177" spans="1:18" s="26" customFormat="1">
      <c r="A177" s="105">
        <v>8</v>
      </c>
      <c r="B177" s="105">
        <v>2</v>
      </c>
      <c r="C177" s="106">
        <v>4</v>
      </c>
      <c r="D177" s="95">
        <v>954036</v>
      </c>
      <c r="E177" s="45" t="s">
        <v>145</v>
      </c>
      <c r="F177" s="122">
        <v>317</v>
      </c>
      <c r="G177" s="176">
        <v>46.056782334384863</v>
      </c>
      <c r="H177" s="177">
        <v>36.593059936908517</v>
      </c>
      <c r="I177" s="241">
        <v>20.504731861198739</v>
      </c>
      <c r="J177" s="177">
        <v>70.031545741324919</v>
      </c>
      <c r="O177" s="211"/>
      <c r="P177" s="211"/>
      <c r="Q177" s="211"/>
      <c r="R177" s="211"/>
    </row>
    <row r="178" spans="1:18" s="26" customFormat="1">
      <c r="A178" s="108"/>
      <c r="B178" s="108"/>
      <c r="C178" s="108"/>
      <c r="D178" s="99"/>
      <c r="E178" s="102" t="s">
        <v>215</v>
      </c>
      <c r="F178" s="123">
        <v>4230</v>
      </c>
      <c r="G178" s="209">
        <v>53.687943262411352</v>
      </c>
      <c r="H178" s="210">
        <v>37.635933806146568</v>
      </c>
      <c r="I178" s="210">
        <v>22.340425531914892</v>
      </c>
      <c r="J178" s="210">
        <v>57.234042553191486</v>
      </c>
    </row>
    <row r="179" spans="1:18" s="26" customFormat="1">
      <c r="A179" s="105">
        <v>9</v>
      </c>
      <c r="B179" s="105">
        <v>3</v>
      </c>
      <c r="C179" s="106">
        <v>4</v>
      </c>
      <c r="D179" s="95">
        <v>958004</v>
      </c>
      <c r="E179" s="45" t="s">
        <v>146</v>
      </c>
      <c r="F179" s="122">
        <v>128</v>
      </c>
      <c r="G179" s="176">
        <v>40.625</v>
      </c>
      <c r="H179" s="177">
        <v>33.59375</v>
      </c>
      <c r="I179" s="241">
        <v>16.40625</v>
      </c>
      <c r="J179" s="177">
        <v>75</v>
      </c>
      <c r="O179" s="211"/>
      <c r="P179" s="211"/>
      <c r="Q179" s="211"/>
      <c r="R179" s="211"/>
    </row>
    <row r="180" spans="1:18" s="26" customFormat="1">
      <c r="A180" s="105">
        <v>9</v>
      </c>
      <c r="B180" s="105">
        <v>3</v>
      </c>
      <c r="C180" s="106">
        <v>4</v>
      </c>
      <c r="D180" s="95">
        <v>378004</v>
      </c>
      <c r="E180" s="45" t="s">
        <v>79</v>
      </c>
      <c r="F180" s="122">
        <v>190</v>
      </c>
      <c r="G180" s="176">
        <v>39.473684210526315</v>
      </c>
      <c r="H180" s="177">
        <v>47.89473684210526</v>
      </c>
      <c r="I180" s="241">
        <v>28.421052631578945</v>
      </c>
      <c r="J180" s="177">
        <v>61.05263157894737</v>
      </c>
      <c r="O180" s="211"/>
      <c r="P180" s="211"/>
      <c r="Q180" s="211"/>
      <c r="R180" s="211"/>
    </row>
    <row r="181" spans="1:18" s="26" customFormat="1">
      <c r="A181" s="105">
        <v>9</v>
      </c>
      <c r="B181" s="105">
        <v>3</v>
      </c>
      <c r="C181" s="106">
        <v>4</v>
      </c>
      <c r="D181" s="95">
        <v>554008</v>
      </c>
      <c r="E181" s="45" t="s">
        <v>99</v>
      </c>
      <c r="F181" s="122">
        <v>239</v>
      </c>
      <c r="G181" s="176">
        <v>43.93305439330544</v>
      </c>
      <c r="H181" s="177">
        <v>35.98326359832636</v>
      </c>
      <c r="I181" s="241">
        <v>17.573221757322173</v>
      </c>
      <c r="J181" s="177">
        <v>60.251046025104607</v>
      </c>
      <c r="O181" s="211"/>
      <c r="P181" s="211"/>
      <c r="Q181" s="211"/>
      <c r="R181" s="211"/>
    </row>
    <row r="182" spans="1:18" s="26" customFormat="1">
      <c r="A182" s="105">
        <v>9</v>
      </c>
      <c r="B182" s="105">
        <v>3</v>
      </c>
      <c r="C182" s="106">
        <v>4</v>
      </c>
      <c r="D182" s="95">
        <v>170008</v>
      </c>
      <c r="E182" s="45" t="s">
        <v>48</v>
      </c>
      <c r="F182" s="122">
        <v>293</v>
      </c>
      <c r="G182" s="176">
        <v>54.948805460750847</v>
      </c>
      <c r="H182" s="177">
        <v>29.010238907849828</v>
      </c>
      <c r="I182" s="241">
        <v>31.058020477815703</v>
      </c>
      <c r="J182" s="177">
        <v>14.334470989761092</v>
      </c>
      <c r="O182" s="211"/>
      <c r="P182" s="211"/>
      <c r="Q182" s="211"/>
      <c r="R182" s="211"/>
    </row>
    <row r="183" spans="1:18" s="26" customFormat="1">
      <c r="A183" s="105">
        <v>9</v>
      </c>
      <c r="B183" s="105">
        <v>3</v>
      </c>
      <c r="C183" s="106">
        <v>4</v>
      </c>
      <c r="D183" s="95">
        <v>162004</v>
      </c>
      <c r="E183" s="45" t="s">
        <v>40</v>
      </c>
      <c r="F183" s="122">
        <v>117</v>
      </c>
      <c r="G183" s="176">
        <v>48.717948717948715</v>
      </c>
      <c r="H183" s="177">
        <v>35.897435897435898</v>
      </c>
      <c r="I183" s="241">
        <v>13.675213675213676</v>
      </c>
      <c r="J183" s="177">
        <v>47.008547008547005</v>
      </c>
      <c r="O183" s="211"/>
      <c r="P183" s="211"/>
      <c r="Q183" s="211"/>
      <c r="R183" s="211"/>
    </row>
    <row r="184" spans="1:18" s="26" customFormat="1">
      <c r="A184" s="105">
        <v>9</v>
      </c>
      <c r="B184" s="105">
        <v>3</v>
      </c>
      <c r="C184" s="106">
        <v>4</v>
      </c>
      <c r="D184" s="95">
        <v>362024</v>
      </c>
      <c r="E184" s="45" t="s">
        <v>66</v>
      </c>
      <c r="F184" s="122">
        <v>166</v>
      </c>
      <c r="G184" s="176">
        <v>40.963855421686745</v>
      </c>
      <c r="H184" s="177">
        <v>53.01204819277109</v>
      </c>
      <c r="I184" s="241">
        <v>29.518072289156628</v>
      </c>
      <c r="J184" s="177">
        <v>68.674698795180717</v>
      </c>
      <c r="O184" s="211"/>
      <c r="P184" s="211"/>
      <c r="Q184" s="211"/>
      <c r="R184" s="211"/>
    </row>
    <row r="185" spans="1:18" s="26" customFormat="1">
      <c r="A185" s="105">
        <v>9</v>
      </c>
      <c r="B185" s="105">
        <v>3</v>
      </c>
      <c r="C185" s="106">
        <v>4</v>
      </c>
      <c r="D185" s="95">
        <v>162008</v>
      </c>
      <c r="E185" s="45" t="s">
        <v>41</v>
      </c>
      <c r="F185" s="122">
        <v>173</v>
      </c>
      <c r="G185" s="176">
        <v>45.086705202312139</v>
      </c>
      <c r="H185" s="177">
        <v>35.838150289017342</v>
      </c>
      <c r="I185" s="241">
        <v>19.075144508670519</v>
      </c>
      <c r="J185" s="177">
        <v>67.052023121387279</v>
      </c>
      <c r="O185" s="211"/>
      <c r="P185" s="211"/>
      <c r="Q185" s="211"/>
      <c r="R185" s="211"/>
    </row>
    <row r="186" spans="1:18" s="26" customFormat="1">
      <c r="A186" s="105">
        <v>9</v>
      </c>
      <c r="B186" s="105">
        <v>3</v>
      </c>
      <c r="C186" s="106">
        <v>4</v>
      </c>
      <c r="D186" s="95">
        <v>754008</v>
      </c>
      <c r="E186" s="45" t="s">
        <v>121</v>
      </c>
      <c r="F186" s="122">
        <v>327</v>
      </c>
      <c r="G186" s="176">
        <v>47.706422018348626</v>
      </c>
      <c r="H186" s="177">
        <v>50.458715596330272</v>
      </c>
      <c r="I186" s="241">
        <v>31.192660550458719</v>
      </c>
      <c r="J186" s="177">
        <v>50.764525993883794</v>
      </c>
      <c r="O186" s="211"/>
      <c r="P186" s="211"/>
      <c r="Q186" s="211"/>
      <c r="R186" s="211"/>
    </row>
    <row r="187" spans="1:18" s="26" customFormat="1">
      <c r="A187" s="105">
        <v>9</v>
      </c>
      <c r="B187" s="105">
        <v>3</v>
      </c>
      <c r="C187" s="106">
        <v>4</v>
      </c>
      <c r="D187" s="95">
        <v>954016</v>
      </c>
      <c r="E187" s="45" t="s">
        <v>140</v>
      </c>
      <c r="F187" s="122">
        <v>254</v>
      </c>
      <c r="G187" s="176">
        <v>62.204724409448822</v>
      </c>
      <c r="H187" s="177">
        <v>28.740157480314959</v>
      </c>
      <c r="I187" s="241">
        <v>16.141732283464567</v>
      </c>
      <c r="J187" s="177">
        <v>72.834645669291348</v>
      </c>
      <c r="O187" s="211"/>
      <c r="P187" s="211"/>
      <c r="Q187" s="211"/>
      <c r="R187" s="211"/>
    </row>
    <row r="188" spans="1:18" s="26" customFormat="1">
      <c r="A188" s="105">
        <v>9</v>
      </c>
      <c r="B188" s="105">
        <v>3</v>
      </c>
      <c r="C188" s="106">
        <v>4</v>
      </c>
      <c r="D188" s="95">
        <v>158016</v>
      </c>
      <c r="E188" s="45" t="s">
        <v>33</v>
      </c>
      <c r="F188" s="122">
        <v>104</v>
      </c>
      <c r="G188" s="176">
        <v>46.153846153846153</v>
      </c>
      <c r="H188" s="177">
        <v>31.73076923076923</v>
      </c>
      <c r="I188" s="241">
        <v>23.076923076923077</v>
      </c>
      <c r="J188" s="177">
        <v>70.192307692307693</v>
      </c>
      <c r="O188" s="211"/>
      <c r="P188" s="211"/>
      <c r="Q188" s="211"/>
      <c r="R188" s="211"/>
    </row>
    <row r="189" spans="1:18" s="26" customFormat="1">
      <c r="A189" s="105">
        <v>9</v>
      </c>
      <c r="B189" s="105">
        <v>3</v>
      </c>
      <c r="C189" s="106">
        <v>4</v>
      </c>
      <c r="D189" s="95">
        <v>362028</v>
      </c>
      <c r="E189" s="45" t="s">
        <v>67</v>
      </c>
      <c r="F189" s="122">
        <v>148</v>
      </c>
      <c r="G189" s="176">
        <v>41.216216216216218</v>
      </c>
      <c r="H189" s="177">
        <v>32.432432432432435</v>
      </c>
      <c r="I189" s="241">
        <v>13.513513513513514</v>
      </c>
      <c r="J189" s="177">
        <v>60.810810810810814</v>
      </c>
      <c r="O189" s="211"/>
      <c r="P189" s="211"/>
      <c r="Q189" s="211"/>
      <c r="R189" s="211"/>
    </row>
    <row r="190" spans="1:18" s="26" customFormat="1">
      <c r="A190" s="105">
        <v>9</v>
      </c>
      <c r="B190" s="105">
        <v>3</v>
      </c>
      <c r="C190" s="106">
        <v>4</v>
      </c>
      <c r="D190" s="95">
        <v>974028</v>
      </c>
      <c r="E190" s="45" t="s">
        <v>157</v>
      </c>
      <c r="F190" s="122">
        <v>135</v>
      </c>
      <c r="G190" s="176">
        <v>42.962962962962962</v>
      </c>
      <c r="H190" s="177">
        <v>47.407407407407412</v>
      </c>
      <c r="I190" s="241">
        <v>14.814814814814813</v>
      </c>
      <c r="J190" s="177">
        <v>55.555555555555557</v>
      </c>
      <c r="O190" s="211"/>
      <c r="P190" s="211"/>
      <c r="Q190" s="211"/>
      <c r="R190" s="211"/>
    </row>
    <row r="191" spans="1:18" s="26" customFormat="1">
      <c r="A191" s="105">
        <v>9</v>
      </c>
      <c r="B191" s="105">
        <v>3</v>
      </c>
      <c r="C191" s="106">
        <v>4</v>
      </c>
      <c r="D191" s="95">
        <v>962040</v>
      </c>
      <c r="E191" s="45" t="s">
        <v>153</v>
      </c>
      <c r="F191" s="122">
        <v>145</v>
      </c>
      <c r="G191" s="176">
        <v>59.310344827586206</v>
      </c>
      <c r="H191" s="177">
        <v>35.172413793103445</v>
      </c>
      <c r="I191" s="241">
        <v>30.344827586206897</v>
      </c>
      <c r="J191" s="177">
        <v>69.655172413793096</v>
      </c>
      <c r="O191" s="211"/>
      <c r="P191" s="211"/>
      <c r="Q191" s="211"/>
      <c r="R191" s="211"/>
    </row>
    <row r="192" spans="1:18" s="26" customFormat="1">
      <c r="A192" s="105">
        <v>9</v>
      </c>
      <c r="B192" s="105">
        <v>3</v>
      </c>
      <c r="C192" s="106">
        <v>4</v>
      </c>
      <c r="D192" s="95">
        <v>158028</v>
      </c>
      <c r="E192" s="45" t="s">
        <v>37</v>
      </c>
      <c r="F192" s="122">
        <v>190</v>
      </c>
      <c r="G192" s="176">
        <v>42.631578947368418</v>
      </c>
      <c r="H192" s="177">
        <v>49.473684210526315</v>
      </c>
      <c r="I192" s="241">
        <v>30.526315789473685</v>
      </c>
      <c r="J192" s="177">
        <v>43.15789473684211</v>
      </c>
      <c r="O192" s="211"/>
      <c r="P192" s="211"/>
      <c r="Q192" s="211"/>
      <c r="R192" s="211"/>
    </row>
    <row r="193" spans="1:18" s="26" customFormat="1">
      <c r="A193" s="105">
        <v>9</v>
      </c>
      <c r="B193" s="105">
        <v>3</v>
      </c>
      <c r="C193" s="106">
        <v>4</v>
      </c>
      <c r="D193" s="95">
        <v>566076</v>
      </c>
      <c r="E193" s="45" t="s">
        <v>117</v>
      </c>
      <c r="F193" s="122">
        <v>132</v>
      </c>
      <c r="G193" s="176">
        <v>50</v>
      </c>
      <c r="H193" s="177">
        <v>39.393939393939391</v>
      </c>
      <c r="I193" s="241">
        <v>21.212121212121211</v>
      </c>
      <c r="J193" s="177">
        <v>58.333333333333336</v>
      </c>
      <c r="O193" s="211"/>
      <c r="P193" s="211"/>
      <c r="Q193" s="211"/>
      <c r="R193" s="211"/>
    </row>
    <row r="194" spans="1:18" s="26" customFormat="1">
      <c r="A194" s="105">
        <v>9</v>
      </c>
      <c r="B194" s="105">
        <v>3</v>
      </c>
      <c r="C194" s="106">
        <v>4</v>
      </c>
      <c r="D194" s="95">
        <v>382056</v>
      </c>
      <c r="E194" s="45" t="s">
        <v>92</v>
      </c>
      <c r="F194" s="122">
        <v>89</v>
      </c>
      <c r="G194" s="176">
        <v>50.561797752808992</v>
      </c>
      <c r="H194" s="177">
        <v>52.80898876404494</v>
      </c>
      <c r="I194" s="241">
        <v>33.707865168539328</v>
      </c>
      <c r="J194" s="177">
        <v>66.292134831460672</v>
      </c>
      <c r="O194" s="211"/>
      <c r="P194" s="211"/>
      <c r="Q194" s="211"/>
      <c r="R194" s="211"/>
    </row>
    <row r="195" spans="1:18" s="26" customFormat="1">
      <c r="A195" s="105">
        <v>9</v>
      </c>
      <c r="B195" s="105">
        <v>3</v>
      </c>
      <c r="C195" s="106">
        <v>4</v>
      </c>
      <c r="D195" s="95">
        <v>158032</v>
      </c>
      <c r="E195" s="45" t="s">
        <v>38</v>
      </c>
      <c r="F195" s="122">
        <v>204</v>
      </c>
      <c r="G195" s="176">
        <v>55.392156862745104</v>
      </c>
      <c r="H195" s="177">
        <v>32.843137254901961</v>
      </c>
      <c r="I195" s="241">
        <v>17.156862745098039</v>
      </c>
      <c r="J195" s="177">
        <v>67.156862745098039</v>
      </c>
      <c r="O195" s="211"/>
      <c r="P195" s="211"/>
      <c r="Q195" s="211"/>
      <c r="R195" s="211"/>
    </row>
    <row r="196" spans="1:18" s="26" customFormat="1">
      <c r="A196" s="108"/>
      <c r="B196" s="108"/>
      <c r="C196" s="108"/>
      <c r="D196" s="104"/>
      <c r="E196" s="102" t="s">
        <v>218</v>
      </c>
      <c r="F196" s="124">
        <v>3034</v>
      </c>
      <c r="G196" s="209">
        <v>48.384970336189845</v>
      </c>
      <c r="H196" s="210">
        <v>39.255108767303888</v>
      </c>
      <c r="I196" s="210">
        <v>23.335530652603822</v>
      </c>
      <c r="J196" s="210">
        <v>56.954515491100857</v>
      </c>
    </row>
    <row r="197" spans="1:18" s="26" customFormat="1">
      <c r="A197" s="105">
        <v>10</v>
      </c>
      <c r="B197" s="105">
        <v>4</v>
      </c>
      <c r="C197" s="106">
        <v>4</v>
      </c>
      <c r="D197" s="95">
        <v>566028</v>
      </c>
      <c r="E197" s="45" t="s">
        <v>116</v>
      </c>
      <c r="F197" s="122">
        <v>118</v>
      </c>
      <c r="G197" s="176">
        <v>42.372881355932201</v>
      </c>
      <c r="H197" s="177">
        <v>38.135593220338983</v>
      </c>
      <c r="I197" s="241">
        <v>18.64406779661017</v>
      </c>
      <c r="J197" s="177">
        <v>55.084745762711862</v>
      </c>
      <c r="O197" s="211"/>
      <c r="P197" s="211"/>
      <c r="Q197" s="211"/>
      <c r="R197" s="211"/>
    </row>
    <row r="198" spans="1:18">
      <c r="A198" s="105">
        <v>10</v>
      </c>
      <c r="B198" s="105">
        <v>4</v>
      </c>
      <c r="C198" s="106">
        <v>4</v>
      </c>
      <c r="D198" s="95">
        <v>158020</v>
      </c>
      <c r="E198" s="45" t="s">
        <v>34</v>
      </c>
      <c r="F198" s="122">
        <v>119</v>
      </c>
      <c r="G198" s="176">
        <v>57.983193277310932</v>
      </c>
      <c r="H198" s="177">
        <v>40.336134453781511</v>
      </c>
      <c r="I198" s="241">
        <v>14.285714285714285</v>
      </c>
      <c r="J198" s="177">
        <v>50.420168067226889</v>
      </c>
      <c r="K198" s="25"/>
      <c r="L198" s="25"/>
      <c r="M198" s="25"/>
      <c r="N198" s="25"/>
      <c r="O198" s="211"/>
      <c r="P198" s="211"/>
      <c r="Q198" s="211"/>
      <c r="R198" s="211"/>
    </row>
    <row r="199" spans="1:18">
      <c r="A199" s="105">
        <v>10</v>
      </c>
      <c r="B199" s="105">
        <v>4</v>
      </c>
      <c r="C199" s="106">
        <v>4</v>
      </c>
      <c r="D199" s="95">
        <v>162022</v>
      </c>
      <c r="E199" s="45" t="s">
        <v>43</v>
      </c>
      <c r="F199" s="122">
        <v>87</v>
      </c>
      <c r="G199" s="176">
        <v>47.126436781609193</v>
      </c>
      <c r="H199" s="177">
        <v>49.425287356321839</v>
      </c>
      <c r="I199" s="241">
        <v>24.137931034482758</v>
      </c>
      <c r="J199" s="177">
        <v>40.229885057471265</v>
      </c>
      <c r="K199" s="25"/>
      <c r="L199" s="25"/>
      <c r="M199" s="25"/>
      <c r="N199" s="25"/>
      <c r="O199" s="211"/>
      <c r="P199" s="211"/>
      <c r="Q199" s="211"/>
      <c r="R199" s="211"/>
    </row>
    <row r="200" spans="1:18">
      <c r="A200" s="105">
        <v>10</v>
      </c>
      <c r="B200" s="105">
        <v>4</v>
      </c>
      <c r="C200" s="106">
        <v>4</v>
      </c>
      <c r="D200" s="95">
        <v>362036</v>
      </c>
      <c r="E200" s="45" t="s">
        <v>69</v>
      </c>
      <c r="F200" s="122">
        <v>157</v>
      </c>
      <c r="G200" s="176">
        <v>54.140127388535028</v>
      </c>
      <c r="H200" s="177">
        <v>38.216560509554142</v>
      </c>
      <c r="I200" s="241">
        <v>24.203821656050955</v>
      </c>
      <c r="J200" s="177">
        <v>59.872611464968152</v>
      </c>
      <c r="K200" s="25"/>
      <c r="L200" s="25"/>
      <c r="M200" s="25"/>
      <c r="N200" s="25"/>
      <c r="O200" s="211"/>
      <c r="P200" s="211"/>
      <c r="Q200" s="211"/>
      <c r="R200" s="211"/>
    </row>
    <row r="201" spans="1:18">
      <c r="A201" s="105">
        <v>10</v>
      </c>
      <c r="B201" s="105">
        <v>4</v>
      </c>
      <c r="C201" s="106">
        <v>4</v>
      </c>
      <c r="D201" s="95">
        <v>166036</v>
      </c>
      <c r="E201" s="45" t="s">
        <v>47</v>
      </c>
      <c r="F201" s="122">
        <v>88</v>
      </c>
      <c r="G201" s="176">
        <v>63.636363636363633</v>
      </c>
      <c r="H201" s="177">
        <v>26.136363636363637</v>
      </c>
      <c r="I201" s="241">
        <v>34.090909090909086</v>
      </c>
      <c r="J201" s="177">
        <v>26.136363636363637</v>
      </c>
      <c r="K201" s="25"/>
      <c r="L201" s="25"/>
      <c r="M201" s="25"/>
      <c r="N201" s="25"/>
      <c r="O201" s="211"/>
      <c r="P201" s="211"/>
      <c r="Q201" s="211"/>
      <c r="R201" s="211"/>
    </row>
    <row r="202" spans="1:18" s="25" customFormat="1">
      <c r="A202" s="108"/>
      <c r="B202" s="108"/>
      <c r="C202" s="108"/>
      <c r="D202" s="104"/>
      <c r="E202" s="102" t="s">
        <v>288</v>
      </c>
      <c r="F202" s="124">
        <v>569</v>
      </c>
      <c r="G202" s="209">
        <v>52.899824253075565</v>
      </c>
      <c r="H202" s="210">
        <v>38.488576449912124</v>
      </c>
      <c r="I202" s="210">
        <v>22.495606326889277</v>
      </c>
      <c r="J202" s="210">
        <v>48.68189806678383</v>
      </c>
    </row>
    <row r="203" spans="1:18" s="26" customFormat="1">
      <c r="A203" s="53"/>
      <c r="B203" s="125"/>
      <c r="C203" s="125"/>
      <c r="D203" s="125"/>
      <c r="E203" s="60" t="s">
        <v>179</v>
      </c>
      <c r="F203" s="60">
        <v>48770</v>
      </c>
      <c r="G203" s="203">
        <v>48.857904449456633</v>
      </c>
      <c r="H203" s="204">
        <v>39.103957350830427</v>
      </c>
      <c r="I203" s="205">
        <v>23.815870412138608</v>
      </c>
      <c r="J203" s="203">
        <v>57.646093910190686</v>
      </c>
    </row>
    <row r="204" spans="1:18" s="26" customFormat="1">
      <c r="A204" s="53"/>
      <c r="B204" s="125"/>
      <c r="C204" s="125"/>
      <c r="D204" s="125"/>
      <c r="E204" s="60" t="s">
        <v>200</v>
      </c>
      <c r="F204" s="60">
        <v>27590</v>
      </c>
      <c r="G204" s="203">
        <v>49.481696266763322</v>
      </c>
      <c r="H204" s="206">
        <v>38.702428416092786</v>
      </c>
      <c r="I204" s="205">
        <v>25.501993475897066</v>
      </c>
      <c r="J204" s="203">
        <v>55.944182674882207</v>
      </c>
    </row>
    <row r="205" spans="1:18" s="26" customFormat="1">
      <c r="A205" s="53"/>
      <c r="B205" s="125"/>
      <c r="C205" s="125"/>
      <c r="D205" s="125"/>
      <c r="E205" s="60" t="s">
        <v>201</v>
      </c>
      <c r="F205" s="60">
        <v>21180</v>
      </c>
      <c r="G205" s="203">
        <v>48.04532577903683</v>
      </c>
      <c r="H205" s="206">
        <v>39.627006610009438</v>
      </c>
      <c r="I205" s="205">
        <v>21.619452313503302</v>
      </c>
      <c r="J205" s="203">
        <v>59.863078375826248</v>
      </c>
    </row>
    <row r="206" spans="1:18" s="26" customFormat="1">
      <c r="A206" s="232" t="s">
        <v>379</v>
      </c>
      <c r="B206" s="233"/>
      <c r="C206" s="125"/>
      <c r="D206" s="125"/>
      <c r="E206" s="11"/>
      <c r="F206" s="174"/>
      <c r="G206" s="212"/>
      <c r="H206" s="212"/>
      <c r="I206" s="212"/>
      <c r="J206" s="212"/>
    </row>
    <row r="207" spans="1:18">
      <c r="A207" s="38" t="s">
        <v>366</v>
      </c>
    </row>
    <row r="209" spans="6:6">
      <c r="F209" s="66"/>
    </row>
  </sheetData>
  <sortState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213"/>
  <sheetViews>
    <sheetView zoomScale="73" zoomScaleNormal="80" workbookViewId="0">
      <pane ySplit="5" topLeftCell="A6" activePane="bottomLeft" state="frozen"/>
      <selection pane="bottomLeft" activeCell="A6" sqref="A6"/>
    </sheetView>
  </sheetViews>
  <sheetFormatPr baseColWidth="10" defaultColWidth="11.42578125" defaultRowHeight="12.75"/>
  <cols>
    <col min="1" max="3" width="11.42578125" style="1"/>
    <col min="4" max="4" width="10.7109375" style="2" bestFit="1" customWidth="1"/>
    <col min="5" max="5" width="40.7109375" style="27" customWidth="1"/>
    <col min="6" max="16384" width="11.42578125" style="9"/>
  </cols>
  <sheetData>
    <row r="1" spans="1:12" ht="18.75">
      <c r="A1" s="39" t="s">
        <v>407</v>
      </c>
      <c r="D1" s="4"/>
    </row>
    <row r="2" spans="1:12" ht="12.75" customHeight="1">
      <c r="A2" s="4"/>
      <c r="D2" s="4"/>
    </row>
    <row r="3" spans="1:12" ht="54.75" customHeight="1">
      <c r="A3" s="369" t="s">
        <v>290</v>
      </c>
      <c r="B3" s="369" t="s">
        <v>302</v>
      </c>
      <c r="C3" s="369" t="s">
        <v>287</v>
      </c>
      <c r="D3" s="409" t="s">
        <v>246</v>
      </c>
      <c r="E3" s="402" t="s">
        <v>0</v>
      </c>
      <c r="F3" s="416" t="s">
        <v>194</v>
      </c>
      <c r="G3" s="418"/>
      <c r="H3" s="416" t="s">
        <v>207</v>
      </c>
      <c r="I3" s="417"/>
      <c r="J3" s="376" t="s">
        <v>364</v>
      </c>
      <c r="K3" s="369"/>
      <c r="L3" s="8"/>
    </row>
    <row r="4" spans="1:12" ht="12.75" customHeight="1">
      <c r="A4" s="379"/>
      <c r="B4" s="379"/>
      <c r="C4" s="379"/>
      <c r="D4" s="410"/>
      <c r="E4" s="400"/>
      <c r="F4" s="369" t="s">
        <v>217</v>
      </c>
      <c r="G4" s="347" t="s">
        <v>247</v>
      </c>
      <c r="H4" s="369" t="s">
        <v>217</v>
      </c>
      <c r="I4" s="412" t="s">
        <v>247</v>
      </c>
      <c r="J4" s="414" t="s">
        <v>217</v>
      </c>
      <c r="K4" s="369" t="s">
        <v>291</v>
      </c>
    </row>
    <row r="5" spans="1:12" ht="72" customHeight="1">
      <c r="A5" s="379"/>
      <c r="B5" s="379"/>
      <c r="C5" s="379"/>
      <c r="D5" s="411"/>
      <c r="E5" s="401"/>
      <c r="F5" s="381"/>
      <c r="G5" s="349"/>
      <c r="H5" s="381"/>
      <c r="I5" s="413"/>
      <c r="J5" s="415"/>
      <c r="K5" s="379"/>
    </row>
    <row r="6" spans="1:12" s="26" customFormat="1">
      <c r="A6" s="105">
        <v>1</v>
      </c>
      <c r="B6" s="105">
        <v>1</v>
      </c>
      <c r="C6" s="106">
        <v>1</v>
      </c>
      <c r="D6" s="95">
        <v>5911000</v>
      </c>
      <c r="E6" s="45" t="s">
        <v>133</v>
      </c>
      <c r="F6" s="129">
        <v>65</v>
      </c>
      <c r="G6" s="223">
        <v>54</v>
      </c>
      <c r="H6" s="130">
        <v>266</v>
      </c>
      <c r="I6" s="223">
        <v>19</v>
      </c>
      <c r="J6" s="131">
        <v>775</v>
      </c>
      <c r="K6" s="226">
        <v>4</v>
      </c>
      <c r="L6" s="50"/>
    </row>
    <row r="7" spans="1:12" s="26" customFormat="1">
      <c r="A7" s="105">
        <v>1</v>
      </c>
      <c r="B7" s="105">
        <v>1</v>
      </c>
      <c r="C7" s="106">
        <v>1</v>
      </c>
      <c r="D7" s="95">
        <v>5913000</v>
      </c>
      <c r="E7" s="45" t="s">
        <v>134</v>
      </c>
      <c r="F7" s="129">
        <v>194</v>
      </c>
      <c r="G7" s="223">
        <v>54</v>
      </c>
      <c r="H7" s="130">
        <v>472</v>
      </c>
      <c r="I7" s="223">
        <v>19</v>
      </c>
      <c r="J7" s="131">
        <v>1323</v>
      </c>
      <c r="K7" s="226">
        <v>9</v>
      </c>
      <c r="L7" s="50"/>
    </row>
    <row r="8" spans="1:12" s="26" customFormat="1">
      <c r="A8" s="105">
        <v>1</v>
      </c>
      <c r="B8" s="105">
        <v>1</v>
      </c>
      <c r="C8" s="106">
        <v>1</v>
      </c>
      <c r="D8" s="95">
        <v>5112000</v>
      </c>
      <c r="E8" s="45" t="s">
        <v>16</v>
      </c>
      <c r="F8" s="129">
        <v>266</v>
      </c>
      <c r="G8" s="223">
        <v>28</v>
      </c>
      <c r="H8" s="130">
        <v>1006</v>
      </c>
      <c r="I8" s="223">
        <v>14</v>
      </c>
      <c r="J8" s="131">
        <v>1770</v>
      </c>
      <c r="K8" s="226">
        <v>6</v>
      </c>
      <c r="L8" s="50"/>
    </row>
    <row r="9" spans="1:12" s="26" customFormat="1">
      <c r="A9" s="105">
        <v>1</v>
      </c>
      <c r="B9" s="105">
        <v>1</v>
      </c>
      <c r="C9" s="106">
        <v>1</v>
      </c>
      <c r="D9" s="95">
        <v>5113000</v>
      </c>
      <c r="E9" s="45" t="s">
        <v>17</v>
      </c>
      <c r="F9" s="129">
        <v>156</v>
      </c>
      <c r="G9" s="223">
        <v>53</v>
      </c>
      <c r="H9" s="130">
        <v>411</v>
      </c>
      <c r="I9" s="223">
        <v>20</v>
      </c>
      <c r="J9" s="131">
        <v>1223</v>
      </c>
      <c r="K9" s="226">
        <v>5</v>
      </c>
      <c r="L9" s="50"/>
    </row>
    <row r="10" spans="1:12" s="26" customFormat="1">
      <c r="A10" s="105">
        <v>1</v>
      </c>
      <c r="B10" s="105">
        <v>1</v>
      </c>
      <c r="C10" s="106">
        <v>1</v>
      </c>
      <c r="D10" s="95">
        <v>5513000</v>
      </c>
      <c r="E10" s="45" t="s">
        <v>96</v>
      </c>
      <c r="F10" s="129">
        <v>22</v>
      </c>
      <c r="G10" s="223">
        <v>86</v>
      </c>
      <c r="H10" s="130">
        <v>66</v>
      </c>
      <c r="I10" s="223">
        <v>29</v>
      </c>
      <c r="J10" s="131">
        <v>294</v>
      </c>
      <c r="K10" s="226">
        <v>4</v>
      </c>
      <c r="L10" s="50"/>
    </row>
    <row r="11" spans="1:12" s="26" customFormat="1">
      <c r="A11" s="105">
        <v>1</v>
      </c>
      <c r="B11" s="105">
        <v>1</v>
      </c>
      <c r="C11" s="106">
        <v>1</v>
      </c>
      <c r="D11" s="95">
        <v>5914000</v>
      </c>
      <c r="E11" s="45" t="s">
        <v>135</v>
      </c>
      <c r="F11" s="129">
        <v>93</v>
      </c>
      <c r="G11" s="223">
        <v>48</v>
      </c>
      <c r="H11" s="130">
        <v>133</v>
      </c>
      <c r="I11" s="223">
        <v>16</v>
      </c>
      <c r="J11" s="131">
        <v>324</v>
      </c>
      <c r="K11" s="226">
        <v>6</v>
      </c>
      <c r="L11" s="50"/>
    </row>
    <row r="12" spans="1:12" s="26" customFormat="1">
      <c r="A12" s="105">
        <v>1</v>
      </c>
      <c r="B12" s="105">
        <v>1</v>
      </c>
      <c r="C12" s="106">
        <v>1</v>
      </c>
      <c r="D12" s="95">
        <v>5915000</v>
      </c>
      <c r="E12" s="45" t="s">
        <v>136</v>
      </c>
      <c r="F12" s="129">
        <v>79</v>
      </c>
      <c r="G12" s="223">
        <v>59</v>
      </c>
      <c r="H12" s="130">
        <v>129</v>
      </c>
      <c r="I12" s="223">
        <v>23</v>
      </c>
      <c r="J12" s="131">
        <v>554</v>
      </c>
      <c r="K12" s="226">
        <v>6</v>
      </c>
      <c r="L12" s="50"/>
    </row>
    <row r="13" spans="1:12" s="26" customFormat="1">
      <c r="A13" s="105">
        <v>1</v>
      </c>
      <c r="B13" s="105">
        <v>1</v>
      </c>
      <c r="C13" s="106">
        <v>1</v>
      </c>
      <c r="D13" s="95">
        <v>5916000</v>
      </c>
      <c r="E13" s="45" t="s">
        <v>137</v>
      </c>
      <c r="F13" s="129">
        <v>52</v>
      </c>
      <c r="G13" s="223">
        <v>36</v>
      </c>
      <c r="H13" s="130">
        <v>139</v>
      </c>
      <c r="I13" s="223">
        <v>15</v>
      </c>
      <c r="J13" s="131">
        <v>284</v>
      </c>
      <c r="K13" s="226">
        <v>4</v>
      </c>
      <c r="L13" s="50"/>
    </row>
    <row r="14" spans="1:12" s="26" customFormat="1">
      <c r="A14" s="105">
        <v>1</v>
      </c>
      <c r="B14" s="105">
        <v>1</v>
      </c>
      <c r="C14" s="106">
        <v>1</v>
      </c>
      <c r="D14" s="95">
        <v>5114000</v>
      </c>
      <c r="E14" s="45" t="s">
        <v>18</v>
      </c>
      <c r="F14" s="249">
        <v>42</v>
      </c>
      <c r="G14" s="250">
        <v>56</v>
      </c>
      <c r="H14" s="251">
        <v>173</v>
      </c>
      <c r="I14" s="250">
        <v>20</v>
      </c>
      <c r="J14" s="252">
        <v>455</v>
      </c>
      <c r="K14" s="253">
        <v>5</v>
      </c>
      <c r="L14" s="50"/>
    </row>
    <row r="15" spans="1:12" s="26" customFormat="1">
      <c r="A15" s="105">
        <v>1</v>
      </c>
      <c r="B15" s="105">
        <v>1</v>
      </c>
      <c r="C15" s="106">
        <v>1</v>
      </c>
      <c r="D15" s="95">
        <v>5116000</v>
      </c>
      <c r="E15" s="45" t="s">
        <v>19</v>
      </c>
      <c r="F15" s="129">
        <v>120</v>
      </c>
      <c r="G15" s="223">
        <v>29</v>
      </c>
      <c r="H15" s="130">
        <v>401</v>
      </c>
      <c r="I15" s="223">
        <v>16</v>
      </c>
      <c r="J15" s="131">
        <v>485</v>
      </c>
      <c r="K15" s="226">
        <v>9</v>
      </c>
      <c r="L15" s="50"/>
    </row>
    <row r="16" spans="1:12" s="26" customFormat="1">
      <c r="A16" s="105">
        <v>1</v>
      </c>
      <c r="B16" s="105">
        <v>1</v>
      </c>
      <c r="C16" s="106">
        <v>1</v>
      </c>
      <c r="D16" s="95">
        <v>5117000</v>
      </c>
      <c r="E16" s="45" t="s">
        <v>20</v>
      </c>
      <c r="F16" s="129">
        <v>21</v>
      </c>
      <c r="G16" s="223">
        <v>59</v>
      </c>
      <c r="H16" s="130">
        <v>126</v>
      </c>
      <c r="I16" s="223">
        <v>16</v>
      </c>
      <c r="J16" s="131">
        <v>322</v>
      </c>
      <c r="K16" s="226">
        <v>5</v>
      </c>
      <c r="L16" s="50"/>
    </row>
    <row r="17" spans="1:12" s="26" customFormat="1">
      <c r="A17" s="105">
        <v>1</v>
      </c>
      <c r="B17" s="105">
        <v>1</v>
      </c>
      <c r="C17" s="106">
        <v>1</v>
      </c>
      <c r="D17" s="95">
        <v>5119000</v>
      </c>
      <c r="E17" s="45" t="s">
        <v>21</v>
      </c>
      <c r="F17" s="129">
        <v>109</v>
      </c>
      <c r="G17" s="223">
        <v>42</v>
      </c>
      <c r="H17" s="130">
        <v>307</v>
      </c>
      <c r="I17" s="223">
        <v>15</v>
      </c>
      <c r="J17" s="131">
        <v>895</v>
      </c>
      <c r="K17" s="226">
        <v>5</v>
      </c>
      <c r="L17" s="50"/>
    </row>
    <row r="18" spans="1:12" s="26" customFormat="1">
      <c r="A18" s="105">
        <v>1</v>
      </c>
      <c r="B18" s="105">
        <v>1</v>
      </c>
      <c r="C18" s="106">
        <v>1</v>
      </c>
      <c r="D18" s="95">
        <v>5124000</v>
      </c>
      <c r="E18" s="45" t="s">
        <v>24</v>
      </c>
      <c r="F18" s="129">
        <v>86</v>
      </c>
      <c r="G18" s="223">
        <v>39</v>
      </c>
      <c r="H18" s="130">
        <v>429</v>
      </c>
      <c r="I18" s="223">
        <v>16</v>
      </c>
      <c r="J18" s="131">
        <v>897</v>
      </c>
      <c r="K18" s="226">
        <v>6</v>
      </c>
      <c r="L18" s="50"/>
    </row>
    <row r="19" spans="1:12" s="25" customFormat="1">
      <c r="A19" s="108"/>
      <c r="B19" s="108"/>
      <c r="C19" s="108"/>
      <c r="D19" s="99"/>
      <c r="E19" s="88" t="s">
        <v>209</v>
      </c>
      <c r="F19" s="217">
        <v>1305</v>
      </c>
      <c r="G19" s="224"/>
      <c r="H19" s="217">
        <v>4058</v>
      </c>
      <c r="I19" s="224"/>
      <c r="J19" s="218">
        <v>9601</v>
      </c>
      <c r="K19" s="224"/>
      <c r="L19" s="52"/>
    </row>
    <row r="20" spans="1:12" s="26" customFormat="1">
      <c r="A20" s="105">
        <v>2</v>
      </c>
      <c r="B20" s="105">
        <v>2</v>
      </c>
      <c r="C20" s="106">
        <v>1</v>
      </c>
      <c r="D20" s="95">
        <v>5334002</v>
      </c>
      <c r="E20" s="45" t="s">
        <v>249</v>
      </c>
      <c r="F20" s="129">
        <v>96</v>
      </c>
      <c r="G20" s="223">
        <v>16</v>
      </c>
      <c r="H20" s="130">
        <v>315</v>
      </c>
      <c r="I20" s="223">
        <v>12</v>
      </c>
      <c r="J20" s="131">
        <v>640</v>
      </c>
      <c r="K20" s="226">
        <v>6</v>
      </c>
      <c r="L20" s="50"/>
    </row>
    <row r="21" spans="1:12" s="26" customFormat="1">
      <c r="A21" s="105">
        <v>2</v>
      </c>
      <c r="B21" s="105">
        <v>2</v>
      </c>
      <c r="C21" s="106">
        <v>1</v>
      </c>
      <c r="D21" s="95">
        <v>5711000</v>
      </c>
      <c r="E21" s="45" t="s">
        <v>368</v>
      </c>
      <c r="F21" s="129">
        <v>101</v>
      </c>
      <c r="G21" s="223">
        <v>51</v>
      </c>
      <c r="H21" s="130">
        <v>307</v>
      </c>
      <c r="I21" s="223">
        <v>18</v>
      </c>
      <c r="J21" s="131">
        <v>709</v>
      </c>
      <c r="K21" s="226">
        <v>4</v>
      </c>
      <c r="L21" s="50"/>
    </row>
    <row r="22" spans="1:12" s="26" customFormat="1">
      <c r="A22" s="105">
        <v>2</v>
      </c>
      <c r="B22" s="105">
        <v>2</v>
      </c>
      <c r="C22" s="106">
        <v>1</v>
      </c>
      <c r="D22" s="95">
        <v>5314000</v>
      </c>
      <c r="E22" s="45" t="s">
        <v>54</v>
      </c>
      <c r="F22" s="129">
        <v>45</v>
      </c>
      <c r="G22" s="223">
        <v>63</v>
      </c>
      <c r="H22" s="130">
        <v>229</v>
      </c>
      <c r="I22" s="223">
        <v>24</v>
      </c>
      <c r="J22" s="131">
        <v>513</v>
      </c>
      <c r="K22" s="226">
        <v>5</v>
      </c>
      <c r="L22" s="50"/>
    </row>
    <row r="23" spans="1:12" s="26" customFormat="1">
      <c r="A23" s="105">
        <v>2</v>
      </c>
      <c r="B23" s="105">
        <v>2</v>
      </c>
      <c r="C23" s="106">
        <v>1</v>
      </c>
      <c r="D23" s="95">
        <v>5512000</v>
      </c>
      <c r="E23" s="45" t="s">
        <v>95</v>
      </c>
      <c r="F23" s="129">
        <v>40</v>
      </c>
      <c r="G23" s="223">
        <v>58</v>
      </c>
      <c r="H23" s="130">
        <v>92</v>
      </c>
      <c r="I23" s="223">
        <v>15</v>
      </c>
      <c r="J23" s="131">
        <v>210</v>
      </c>
      <c r="K23" s="226">
        <v>4</v>
      </c>
      <c r="L23" s="50"/>
    </row>
    <row r="24" spans="1:12" s="26" customFormat="1">
      <c r="A24" s="105">
        <v>2</v>
      </c>
      <c r="B24" s="105">
        <v>2</v>
      </c>
      <c r="C24" s="106">
        <v>1</v>
      </c>
      <c r="D24" s="95">
        <v>5111000</v>
      </c>
      <c r="E24" s="45" t="s">
        <v>15</v>
      </c>
      <c r="F24" s="129">
        <v>76</v>
      </c>
      <c r="G24" s="223">
        <v>45</v>
      </c>
      <c r="H24" s="130">
        <v>319</v>
      </c>
      <c r="I24" s="223">
        <v>25</v>
      </c>
      <c r="J24" s="131">
        <v>913</v>
      </c>
      <c r="K24" s="226">
        <v>7</v>
      </c>
      <c r="L24" s="50"/>
    </row>
    <row r="25" spans="1:12" s="26" customFormat="1">
      <c r="A25" s="105">
        <v>2</v>
      </c>
      <c r="B25" s="105">
        <v>2</v>
      </c>
      <c r="C25" s="106">
        <v>1</v>
      </c>
      <c r="D25" s="95">
        <v>5315000</v>
      </c>
      <c r="E25" s="45" t="s">
        <v>55</v>
      </c>
      <c r="F25" s="129">
        <v>95</v>
      </c>
      <c r="G25" s="223">
        <v>62</v>
      </c>
      <c r="H25" s="130">
        <v>523</v>
      </c>
      <c r="I25" s="223">
        <v>21</v>
      </c>
      <c r="J25" s="131">
        <v>1698</v>
      </c>
      <c r="K25" s="226">
        <v>7</v>
      </c>
      <c r="L25" s="50"/>
    </row>
    <row r="26" spans="1:12" s="26" customFormat="1">
      <c r="A26" s="105">
        <v>2</v>
      </c>
      <c r="B26" s="105">
        <v>2</v>
      </c>
      <c r="C26" s="106">
        <v>1</v>
      </c>
      <c r="D26" s="95">
        <v>5316000</v>
      </c>
      <c r="E26" s="45" t="s">
        <v>56</v>
      </c>
      <c r="F26" s="129">
        <v>31</v>
      </c>
      <c r="G26" s="223">
        <v>21</v>
      </c>
      <c r="H26" s="130">
        <v>119</v>
      </c>
      <c r="I26" s="223">
        <v>18</v>
      </c>
      <c r="J26" s="131">
        <v>387</v>
      </c>
      <c r="K26" s="226">
        <v>9</v>
      </c>
      <c r="L26" s="50"/>
    </row>
    <row r="27" spans="1:12" s="26" customFormat="1">
      <c r="A27" s="105">
        <v>2</v>
      </c>
      <c r="B27" s="105">
        <v>3</v>
      </c>
      <c r="C27" s="106">
        <v>1</v>
      </c>
      <c r="D27" s="95">
        <v>5515000</v>
      </c>
      <c r="E27" s="45" t="s">
        <v>97</v>
      </c>
      <c r="F27" s="129">
        <v>69</v>
      </c>
      <c r="G27" s="223">
        <v>43</v>
      </c>
      <c r="H27" s="130">
        <v>211</v>
      </c>
      <c r="I27" s="223">
        <v>19</v>
      </c>
      <c r="J27" s="131">
        <v>399</v>
      </c>
      <c r="K27" s="226">
        <v>4</v>
      </c>
      <c r="L27" s="50"/>
    </row>
    <row r="28" spans="1:12" s="26" customFormat="1">
      <c r="A28" s="105">
        <v>2</v>
      </c>
      <c r="B28" s="105">
        <v>2</v>
      </c>
      <c r="C28" s="106">
        <v>1</v>
      </c>
      <c r="D28" s="95">
        <v>5120000</v>
      </c>
      <c r="E28" s="45" t="s">
        <v>22</v>
      </c>
      <c r="F28" s="129">
        <v>12</v>
      </c>
      <c r="G28" s="223">
        <v>8</v>
      </c>
      <c r="H28" s="130">
        <v>59</v>
      </c>
      <c r="I28" s="223">
        <v>18</v>
      </c>
      <c r="J28" s="131">
        <v>178</v>
      </c>
      <c r="K28" s="226">
        <v>3</v>
      </c>
      <c r="L28" s="50"/>
    </row>
    <row r="29" spans="1:12" s="26" customFormat="1">
      <c r="A29" s="105">
        <v>2</v>
      </c>
      <c r="B29" s="105">
        <v>2</v>
      </c>
      <c r="C29" s="106">
        <v>1</v>
      </c>
      <c r="D29" s="95">
        <v>5122000</v>
      </c>
      <c r="E29" s="45" t="s">
        <v>23</v>
      </c>
      <c r="F29" s="129">
        <v>93</v>
      </c>
      <c r="G29" s="223">
        <v>31</v>
      </c>
      <c r="H29" s="130">
        <v>224</v>
      </c>
      <c r="I29" s="223">
        <v>12</v>
      </c>
      <c r="J29" s="131">
        <v>245</v>
      </c>
      <c r="K29" s="226">
        <v>4</v>
      </c>
      <c r="L29" s="50"/>
    </row>
    <row r="30" spans="1:12" s="26" customFormat="1">
      <c r="A30" s="140"/>
      <c r="B30" s="140"/>
      <c r="C30" s="141"/>
      <c r="D30" s="142"/>
      <c r="E30" s="88" t="s">
        <v>216</v>
      </c>
      <c r="F30" s="217">
        <v>658</v>
      </c>
      <c r="G30" s="224"/>
      <c r="H30" s="217">
        <v>2398</v>
      </c>
      <c r="I30" s="224"/>
      <c r="J30" s="218">
        <v>5892</v>
      </c>
      <c r="K30" s="224"/>
      <c r="L30" s="50"/>
    </row>
    <row r="31" spans="1:12" s="26" customFormat="1">
      <c r="A31" s="105">
        <v>3</v>
      </c>
      <c r="B31" s="105">
        <v>4</v>
      </c>
      <c r="C31" s="106">
        <v>2</v>
      </c>
      <c r="D31" s="95">
        <v>5334000</v>
      </c>
      <c r="E31" s="100" t="s">
        <v>257</v>
      </c>
      <c r="F31" s="126">
        <v>14</v>
      </c>
      <c r="G31" s="223">
        <v>65</v>
      </c>
      <c r="H31" s="127">
        <v>22</v>
      </c>
      <c r="I31" s="223">
        <v>24</v>
      </c>
      <c r="J31" s="128">
        <v>186</v>
      </c>
      <c r="K31" s="226">
        <v>5</v>
      </c>
      <c r="L31" s="50"/>
    </row>
    <row r="32" spans="1:12" s="26" customFormat="1">
      <c r="A32" s="105">
        <v>3</v>
      </c>
      <c r="B32" s="105">
        <v>4</v>
      </c>
      <c r="C32" s="106">
        <v>2</v>
      </c>
      <c r="D32" s="95">
        <v>5554000</v>
      </c>
      <c r="E32" s="45" t="s">
        <v>264</v>
      </c>
      <c r="F32" s="126">
        <v>55</v>
      </c>
      <c r="G32" s="223">
        <v>45</v>
      </c>
      <c r="H32" s="127">
        <v>118</v>
      </c>
      <c r="I32" s="223">
        <v>12</v>
      </c>
      <c r="J32" s="128">
        <v>324</v>
      </c>
      <c r="K32" s="226">
        <v>6</v>
      </c>
      <c r="L32" s="50"/>
    </row>
    <row r="33" spans="1:12" s="26" customFormat="1">
      <c r="A33" s="105">
        <v>3</v>
      </c>
      <c r="B33" s="105">
        <v>4</v>
      </c>
      <c r="C33" s="106">
        <v>2</v>
      </c>
      <c r="D33" s="95">
        <v>5558000</v>
      </c>
      <c r="E33" s="45" t="s">
        <v>265</v>
      </c>
      <c r="F33" s="126">
        <v>34</v>
      </c>
      <c r="G33" s="223">
        <v>95</v>
      </c>
      <c r="H33" s="127">
        <v>42</v>
      </c>
      <c r="I33" s="223">
        <v>15</v>
      </c>
      <c r="J33" s="128">
        <v>139</v>
      </c>
      <c r="K33" s="226">
        <v>4</v>
      </c>
      <c r="L33" s="50"/>
    </row>
    <row r="34" spans="1:12" s="26" customFormat="1">
      <c r="A34" s="105">
        <v>3</v>
      </c>
      <c r="B34" s="105">
        <v>4</v>
      </c>
      <c r="C34" s="106">
        <v>2</v>
      </c>
      <c r="D34" s="95">
        <v>5358000</v>
      </c>
      <c r="E34" s="45" t="s">
        <v>258</v>
      </c>
      <c r="F34" s="126">
        <v>57</v>
      </c>
      <c r="G34" s="223">
        <v>55</v>
      </c>
      <c r="H34" s="127">
        <v>138</v>
      </c>
      <c r="I34" s="223">
        <v>23</v>
      </c>
      <c r="J34" s="128">
        <v>271</v>
      </c>
      <c r="K34" s="226">
        <v>6</v>
      </c>
      <c r="L34" s="50"/>
    </row>
    <row r="35" spans="1:12" s="26" customFormat="1">
      <c r="A35" s="105">
        <v>3</v>
      </c>
      <c r="B35" s="105">
        <v>4</v>
      </c>
      <c r="C35" s="106">
        <v>2</v>
      </c>
      <c r="D35" s="95">
        <v>5366000</v>
      </c>
      <c r="E35" s="45" t="s">
        <v>259</v>
      </c>
      <c r="F35" s="126">
        <v>31</v>
      </c>
      <c r="G35" s="223">
        <v>68</v>
      </c>
      <c r="H35" s="127">
        <v>96</v>
      </c>
      <c r="I35" s="223">
        <v>26</v>
      </c>
      <c r="J35" s="128">
        <v>380</v>
      </c>
      <c r="K35" s="226">
        <v>4</v>
      </c>
      <c r="L35" s="50"/>
    </row>
    <row r="36" spans="1:12" s="26" customFormat="1">
      <c r="A36" s="105">
        <v>3</v>
      </c>
      <c r="B36" s="105">
        <v>4</v>
      </c>
      <c r="C36" s="106">
        <v>2</v>
      </c>
      <c r="D36" s="95">
        <v>5754000</v>
      </c>
      <c r="E36" s="45" t="s">
        <v>268</v>
      </c>
      <c r="F36" s="126">
        <v>52</v>
      </c>
      <c r="G36" s="223">
        <v>31</v>
      </c>
      <c r="H36" s="127">
        <v>159</v>
      </c>
      <c r="I36" s="223">
        <v>12</v>
      </c>
      <c r="J36" s="128">
        <v>486</v>
      </c>
      <c r="K36" s="226">
        <v>4</v>
      </c>
      <c r="L36" s="50"/>
    </row>
    <row r="37" spans="1:12" s="26" customFormat="1">
      <c r="A37" s="105">
        <v>3</v>
      </c>
      <c r="B37" s="105">
        <v>3</v>
      </c>
      <c r="C37" s="106">
        <v>2</v>
      </c>
      <c r="D37" s="95">
        <v>5370000</v>
      </c>
      <c r="E37" s="45" t="s">
        <v>260</v>
      </c>
      <c r="F37" s="126">
        <v>18</v>
      </c>
      <c r="G37" s="223">
        <v>63</v>
      </c>
      <c r="H37" s="127">
        <v>45</v>
      </c>
      <c r="I37" s="223">
        <v>28</v>
      </c>
      <c r="J37" s="128">
        <v>313</v>
      </c>
      <c r="K37" s="226">
        <v>5</v>
      </c>
      <c r="L37" s="50"/>
    </row>
    <row r="38" spans="1:12" s="26" customFormat="1">
      <c r="A38" s="105">
        <v>3</v>
      </c>
      <c r="B38" s="105">
        <v>4</v>
      </c>
      <c r="C38" s="106">
        <v>2</v>
      </c>
      <c r="D38" s="95">
        <v>5758000</v>
      </c>
      <c r="E38" s="45" t="s">
        <v>270</v>
      </c>
      <c r="F38" s="126">
        <v>20</v>
      </c>
      <c r="G38" s="223">
        <v>28</v>
      </c>
      <c r="H38" s="127">
        <v>45</v>
      </c>
      <c r="I38" s="223">
        <v>28</v>
      </c>
      <c r="J38" s="128">
        <v>92</v>
      </c>
      <c r="K38" s="226">
        <v>4</v>
      </c>
      <c r="L38" s="50"/>
    </row>
    <row r="39" spans="1:12" s="26" customFormat="1">
      <c r="A39" s="105">
        <v>3</v>
      </c>
      <c r="B39" s="105">
        <v>4</v>
      </c>
      <c r="C39" s="106">
        <v>2</v>
      </c>
      <c r="D39" s="95">
        <v>5958000</v>
      </c>
      <c r="E39" s="45" t="s">
        <v>275</v>
      </c>
      <c r="F39" s="126">
        <v>13</v>
      </c>
      <c r="G39" s="223">
        <v>36</v>
      </c>
      <c r="H39" s="127">
        <v>33</v>
      </c>
      <c r="I39" s="223">
        <v>19</v>
      </c>
      <c r="J39" s="128">
        <v>257</v>
      </c>
      <c r="K39" s="226">
        <v>6</v>
      </c>
      <c r="L39" s="50"/>
    </row>
    <row r="40" spans="1:12" s="26" customFormat="1">
      <c r="A40" s="105">
        <v>3</v>
      </c>
      <c r="B40" s="105">
        <v>4</v>
      </c>
      <c r="C40" s="106">
        <v>2</v>
      </c>
      <c r="D40" s="95">
        <v>5762000</v>
      </c>
      <c r="E40" s="45" t="s">
        <v>271</v>
      </c>
      <c r="F40" s="126">
        <v>25</v>
      </c>
      <c r="G40" s="223">
        <v>27</v>
      </c>
      <c r="H40" s="127">
        <v>40</v>
      </c>
      <c r="I40" s="223">
        <v>24</v>
      </c>
      <c r="J40" s="128">
        <v>192</v>
      </c>
      <c r="K40" s="226">
        <v>5</v>
      </c>
      <c r="L40" s="50"/>
    </row>
    <row r="41" spans="1:12" s="26" customFormat="1">
      <c r="A41" s="105">
        <v>3</v>
      </c>
      <c r="B41" s="105">
        <v>4</v>
      </c>
      <c r="C41" s="106">
        <v>2</v>
      </c>
      <c r="D41" s="95">
        <v>5154000</v>
      </c>
      <c r="E41" s="45" t="s">
        <v>252</v>
      </c>
      <c r="F41" s="126">
        <v>89</v>
      </c>
      <c r="G41" s="223">
        <v>33</v>
      </c>
      <c r="H41" s="127">
        <v>35</v>
      </c>
      <c r="I41" s="223">
        <v>10</v>
      </c>
      <c r="J41" s="128">
        <v>148</v>
      </c>
      <c r="K41" s="226">
        <v>4</v>
      </c>
      <c r="L41" s="50"/>
    </row>
    <row r="42" spans="1:12" s="26" customFormat="1">
      <c r="A42" s="105">
        <v>3</v>
      </c>
      <c r="B42" s="105">
        <v>4</v>
      </c>
      <c r="C42" s="106">
        <v>2</v>
      </c>
      <c r="D42" s="95">
        <v>5766000</v>
      </c>
      <c r="E42" s="45" t="s">
        <v>272</v>
      </c>
      <c r="F42" s="126">
        <v>34</v>
      </c>
      <c r="G42" s="223">
        <v>43</v>
      </c>
      <c r="H42" s="127">
        <v>42</v>
      </c>
      <c r="I42" s="223">
        <v>35</v>
      </c>
      <c r="J42" s="128">
        <v>118</v>
      </c>
      <c r="K42" s="226">
        <v>4</v>
      </c>
      <c r="L42" s="50"/>
    </row>
    <row r="43" spans="1:12" s="26" customFormat="1">
      <c r="A43" s="105">
        <v>3</v>
      </c>
      <c r="B43" s="105">
        <v>4</v>
      </c>
      <c r="C43" s="106">
        <v>2</v>
      </c>
      <c r="D43" s="95">
        <v>5962000</v>
      </c>
      <c r="E43" s="45" t="s">
        <v>276</v>
      </c>
      <c r="F43" s="126">
        <v>21</v>
      </c>
      <c r="G43" s="223">
        <v>82</v>
      </c>
      <c r="H43" s="127">
        <v>54</v>
      </c>
      <c r="I43" s="223">
        <v>20</v>
      </c>
      <c r="J43" s="128">
        <v>199</v>
      </c>
      <c r="K43" s="226">
        <v>4</v>
      </c>
      <c r="L43" s="50"/>
    </row>
    <row r="44" spans="1:12" s="26" customFormat="1">
      <c r="A44" s="105">
        <v>3</v>
      </c>
      <c r="B44" s="105">
        <v>4</v>
      </c>
      <c r="C44" s="106">
        <v>2</v>
      </c>
      <c r="D44" s="95">
        <v>5770000</v>
      </c>
      <c r="E44" s="45" t="s">
        <v>273</v>
      </c>
      <c r="F44" s="126">
        <v>49</v>
      </c>
      <c r="G44" s="223">
        <v>66</v>
      </c>
      <c r="H44" s="127">
        <v>111</v>
      </c>
      <c r="I44" s="223">
        <v>20</v>
      </c>
      <c r="J44" s="128">
        <v>177</v>
      </c>
      <c r="K44" s="226">
        <v>4</v>
      </c>
      <c r="L44" s="50"/>
    </row>
    <row r="45" spans="1:12" s="26" customFormat="1">
      <c r="A45" s="105">
        <v>3</v>
      </c>
      <c r="B45" s="105">
        <v>4</v>
      </c>
      <c r="C45" s="106">
        <v>2</v>
      </c>
      <c r="D45" s="95">
        <v>5162000</v>
      </c>
      <c r="E45" s="45" t="s">
        <v>253</v>
      </c>
      <c r="F45" s="126">
        <v>8</v>
      </c>
      <c r="G45" s="223">
        <v>26</v>
      </c>
      <c r="H45" s="127">
        <v>30</v>
      </c>
      <c r="I45" s="223">
        <v>14</v>
      </c>
      <c r="J45" s="128">
        <v>54</v>
      </c>
      <c r="K45" s="226">
        <v>4</v>
      </c>
      <c r="L45" s="50"/>
    </row>
    <row r="46" spans="1:12" s="26" customFormat="1">
      <c r="A46" s="105">
        <v>3</v>
      </c>
      <c r="B46" s="105">
        <v>4</v>
      </c>
      <c r="C46" s="106">
        <v>2</v>
      </c>
      <c r="D46" s="95">
        <v>5374000</v>
      </c>
      <c r="E46" s="45" t="s">
        <v>261</v>
      </c>
      <c r="F46" s="126">
        <v>85</v>
      </c>
      <c r="G46" s="223">
        <v>61</v>
      </c>
      <c r="H46" s="127">
        <v>95</v>
      </c>
      <c r="I46" s="223">
        <v>25</v>
      </c>
      <c r="J46" s="128">
        <v>391</v>
      </c>
      <c r="K46" s="226">
        <v>4</v>
      </c>
      <c r="L46" s="50"/>
    </row>
    <row r="47" spans="1:12" s="26" customFormat="1">
      <c r="A47" s="105">
        <v>3</v>
      </c>
      <c r="B47" s="105">
        <v>4</v>
      </c>
      <c r="C47" s="106">
        <v>2</v>
      </c>
      <c r="D47" s="95">
        <v>5966000</v>
      </c>
      <c r="E47" s="45" t="s">
        <v>277</v>
      </c>
      <c r="F47" s="126">
        <v>15</v>
      </c>
      <c r="G47" s="223">
        <v>76</v>
      </c>
      <c r="H47" s="127">
        <v>18</v>
      </c>
      <c r="I47" s="223">
        <v>14</v>
      </c>
      <c r="J47" s="128">
        <v>364</v>
      </c>
      <c r="K47" s="226">
        <v>8</v>
      </c>
      <c r="L47" s="50"/>
    </row>
    <row r="48" spans="1:12" s="26" customFormat="1">
      <c r="A48" s="105">
        <v>3</v>
      </c>
      <c r="B48" s="105">
        <v>4</v>
      </c>
      <c r="C48" s="106">
        <v>2</v>
      </c>
      <c r="D48" s="95">
        <v>5774000</v>
      </c>
      <c r="E48" s="45" t="s">
        <v>274</v>
      </c>
      <c r="F48" s="126">
        <v>13</v>
      </c>
      <c r="G48" s="223">
        <v>7</v>
      </c>
      <c r="H48" s="127">
        <v>50</v>
      </c>
      <c r="I48" s="223">
        <v>20</v>
      </c>
      <c r="J48" s="128">
        <v>485</v>
      </c>
      <c r="K48" s="226">
        <v>4</v>
      </c>
      <c r="L48" s="50"/>
    </row>
    <row r="49" spans="1:12" s="26" customFormat="1">
      <c r="A49" s="105">
        <v>3</v>
      </c>
      <c r="B49" s="105">
        <v>4</v>
      </c>
      <c r="C49" s="106">
        <v>2</v>
      </c>
      <c r="D49" s="95">
        <v>5378000</v>
      </c>
      <c r="E49" s="45" t="s">
        <v>262</v>
      </c>
      <c r="F49" s="126">
        <v>10</v>
      </c>
      <c r="G49" s="223">
        <v>49</v>
      </c>
      <c r="H49" s="127">
        <v>52</v>
      </c>
      <c r="I49" s="223">
        <v>9</v>
      </c>
      <c r="J49" s="128">
        <v>44</v>
      </c>
      <c r="K49" s="226">
        <v>4</v>
      </c>
      <c r="L49" s="50"/>
    </row>
    <row r="50" spans="1:12" s="26" customFormat="1">
      <c r="A50" s="105">
        <v>3</v>
      </c>
      <c r="B50" s="105">
        <v>4</v>
      </c>
      <c r="C50" s="106">
        <v>2</v>
      </c>
      <c r="D50" s="95">
        <v>5382000</v>
      </c>
      <c r="E50" s="45" t="s">
        <v>263</v>
      </c>
      <c r="F50" s="126">
        <v>16</v>
      </c>
      <c r="G50" s="223">
        <v>33</v>
      </c>
      <c r="H50" s="127">
        <v>27</v>
      </c>
      <c r="I50" s="223">
        <v>34</v>
      </c>
      <c r="J50" s="128">
        <v>336</v>
      </c>
      <c r="K50" s="226">
        <v>6</v>
      </c>
      <c r="L50" s="50"/>
    </row>
    <row r="51" spans="1:12" s="26" customFormat="1">
      <c r="A51" s="105">
        <v>3</v>
      </c>
      <c r="B51" s="105">
        <v>4</v>
      </c>
      <c r="C51" s="106">
        <v>2</v>
      </c>
      <c r="D51" s="95">
        <v>5970000</v>
      </c>
      <c r="E51" s="45" t="s">
        <v>278</v>
      </c>
      <c r="F51" s="126">
        <v>11</v>
      </c>
      <c r="G51" s="223">
        <v>39</v>
      </c>
      <c r="H51" s="127">
        <v>65</v>
      </c>
      <c r="I51" s="223">
        <v>26</v>
      </c>
      <c r="J51" s="128">
        <v>345</v>
      </c>
      <c r="K51" s="226">
        <v>4</v>
      </c>
      <c r="L51" s="50"/>
    </row>
    <row r="52" spans="1:12" s="26" customFormat="1">
      <c r="A52" s="105">
        <v>3</v>
      </c>
      <c r="B52" s="105">
        <v>4</v>
      </c>
      <c r="C52" s="106">
        <v>2</v>
      </c>
      <c r="D52" s="95">
        <v>5974000</v>
      </c>
      <c r="E52" s="45" t="s">
        <v>279</v>
      </c>
      <c r="F52" s="126">
        <v>25</v>
      </c>
      <c r="G52" s="223">
        <v>77</v>
      </c>
      <c r="H52" s="127">
        <v>90</v>
      </c>
      <c r="I52" s="223">
        <v>26</v>
      </c>
      <c r="J52" s="128">
        <v>300</v>
      </c>
      <c r="K52" s="226">
        <v>5</v>
      </c>
      <c r="L52" s="50"/>
    </row>
    <row r="53" spans="1:12" s="26" customFormat="1">
      <c r="A53" s="105">
        <v>3</v>
      </c>
      <c r="B53" s="105">
        <v>4</v>
      </c>
      <c r="C53" s="106">
        <v>2</v>
      </c>
      <c r="D53" s="95">
        <v>5566000</v>
      </c>
      <c r="E53" s="45" t="s">
        <v>266</v>
      </c>
      <c r="F53" s="126">
        <v>54</v>
      </c>
      <c r="G53" s="223">
        <v>55</v>
      </c>
      <c r="H53" s="127">
        <v>132</v>
      </c>
      <c r="I53" s="223">
        <v>28</v>
      </c>
      <c r="J53" s="128">
        <v>305</v>
      </c>
      <c r="K53" s="226">
        <v>5</v>
      </c>
      <c r="L53" s="50"/>
    </row>
    <row r="54" spans="1:12" s="26" customFormat="1">
      <c r="A54" s="105">
        <v>3</v>
      </c>
      <c r="B54" s="105">
        <v>3</v>
      </c>
      <c r="C54" s="106">
        <v>2</v>
      </c>
      <c r="D54" s="95">
        <v>5978000</v>
      </c>
      <c r="E54" s="65" t="s">
        <v>280</v>
      </c>
      <c r="F54" s="126">
        <v>17</v>
      </c>
      <c r="G54" s="223">
        <v>38</v>
      </c>
      <c r="H54" s="127">
        <v>39</v>
      </c>
      <c r="I54" s="223">
        <v>14</v>
      </c>
      <c r="J54" s="128">
        <v>156</v>
      </c>
      <c r="K54" s="226">
        <v>11</v>
      </c>
      <c r="L54" s="50"/>
    </row>
    <row r="55" spans="1:12" s="26" customFormat="1">
      <c r="A55" s="105">
        <v>3</v>
      </c>
      <c r="B55" s="105">
        <v>4</v>
      </c>
      <c r="C55" s="106">
        <v>2</v>
      </c>
      <c r="D55" s="95">
        <v>5166000</v>
      </c>
      <c r="E55" s="45" t="s">
        <v>254</v>
      </c>
      <c r="F55" s="126">
        <v>44</v>
      </c>
      <c r="G55" s="223">
        <v>33</v>
      </c>
      <c r="H55" s="127">
        <v>32</v>
      </c>
      <c r="I55" s="223">
        <v>10</v>
      </c>
      <c r="J55" s="128">
        <v>189</v>
      </c>
      <c r="K55" s="226">
        <v>3</v>
      </c>
      <c r="L55" s="50"/>
    </row>
    <row r="56" spans="1:12" s="26" customFormat="1">
      <c r="A56" s="105">
        <v>3</v>
      </c>
      <c r="B56" s="105">
        <v>4</v>
      </c>
      <c r="C56" s="106">
        <v>2</v>
      </c>
      <c r="D56" s="95">
        <v>5570000</v>
      </c>
      <c r="E56" s="45" t="s">
        <v>267</v>
      </c>
      <c r="F56" s="126">
        <v>27</v>
      </c>
      <c r="G56" s="223">
        <v>90</v>
      </c>
      <c r="H56" s="127">
        <v>157</v>
      </c>
      <c r="I56" s="223">
        <v>20</v>
      </c>
      <c r="J56" s="128">
        <v>327</v>
      </c>
      <c r="K56" s="226">
        <v>5</v>
      </c>
      <c r="L56" s="50"/>
    </row>
    <row r="57" spans="1:12" s="26" customFormat="1">
      <c r="A57" s="105">
        <v>3</v>
      </c>
      <c r="B57" s="105">
        <v>4</v>
      </c>
      <c r="C57" s="106">
        <v>2</v>
      </c>
      <c r="D57" s="95">
        <v>5170000</v>
      </c>
      <c r="E57" s="45" t="s">
        <v>256</v>
      </c>
      <c r="F57" s="126">
        <v>63</v>
      </c>
      <c r="G57" s="223">
        <v>41</v>
      </c>
      <c r="H57" s="127">
        <v>45</v>
      </c>
      <c r="I57" s="223">
        <v>14</v>
      </c>
      <c r="J57" s="128">
        <v>200</v>
      </c>
      <c r="K57" s="226">
        <v>5</v>
      </c>
      <c r="L57" s="50"/>
    </row>
    <row r="58" spans="1:12" s="26" customFormat="1">
      <c r="A58" s="140"/>
      <c r="B58" s="140"/>
      <c r="C58" s="141"/>
      <c r="D58" s="142"/>
      <c r="E58" s="88" t="s">
        <v>210</v>
      </c>
      <c r="F58" s="217">
        <v>900</v>
      </c>
      <c r="G58" s="224"/>
      <c r="H58" s="217">
        <v>1812</v>
      </c>
      <c r="I58" s="224"/>
      <c r="J58" s="218">
        <v>6778</v>
      </c>
      <c r="K58" s="224"/>
      <c r="L58" s="50"/>
    </row>
    <row r="59" spans="1:12" s="26" customFormat="1">
      <c r="A59" s="105">
        <v>4</v>
      </c>
      <c r="B59" s="105">
        <v>2</v>
      </c>
      <c r="C59" s="106">
        <v>3</v>
      </c>
      <c r="D59" s="95">
        <v>5334004</v>
      </c>
      <c r="E59" s="45" t="s">
        <v>57</v>
      </c>
      <c r="F59" s="126">
        <v>22</v>
      </c>
      <c r="G59" s="223">
        <v>55</v>
      </c>
      <c r="H59" s="127">
        <v>32</v>
      </c>
      <c r="I59" s="223">
        <v>28</v>
      </c>
      <c r="J59" s="128">
        <v>137</v>
      </c>
      <c r="K59" s="226">
        <v>4</v>
      </c>
      <c r="L59" s="50"/>
    </row>
    <row r="60" spans="1:12" s="26" customFormat="1">
      <c r="A60" s="105">
        <v>4</v>
      </c>
      <c r="B60" s="105">
        <v>2</v>
      </c>
      <c r="C60" s="106">
        <v>3</v>
      </c>
      <c r="D60" s="95">
        <v>5962004</v>
      </c>
      <c r="E60" s="45" t="s">
        <v>149</v>
      </c>
      <c r="F60" s="126">
        <v>7</v>
      </c>
      <c r="G60" s="223">
        <v>46</v>
      </c>
      <c r="H60" s="127">
        <v>7</v>
      </c>
      <c r="I60" s="223">
        <v>32</v>
      </c>
      <c r="J60" s="128">
        <v>71</v>
      </c>
      <c r="K60" s="226">
        <v>5</v>
      </c>
      <c r="L60" s="50"/>
    </row>
    <row r="61" spans="1:12" s="26" customFormat="1">
      <c r="A61" s="105">
        <v>4</v>
      </c>
      <c r="B61" s="105">
        <v>1</v>
      </c>
      <c r="C61" s="106">
        <v>3</v>
      </c>
      <c r="D61" s="95">
        <v>5978004</v>
      </c>
      <c r="E61" s="45" t="s">
        <v>160</v>
      </c>
      <c r="F61" s="126">
        <v>26</v>
      </c>
      <c r="G61" s="223">
        <v>36</v>
      </c>
      <c r="H61" s="127">
        <v>29</v>
      </c>
      <c r="I61" s="223">
        <v>19</v>
      </c>
      <c r="J61" s="128">
        <v>241</v>
      </c>
      <c r="K61" s="226">
        <v>4</v>
      </c>
      <c r="L61" s="50"/>
    </row>
    <row r="62" spans="1:12" s="26" customFormat="1">
      <c r="A62" s="105">
        <v>4</v>
      </c>
      <c r="B62" s="105">
        <v>2</v>
      </c>
      <c r="C62" s="106">
        <v>3</v>
      </c>
      <c r="D62" s="95">
        <v>5562008</v>
      </c>
      <c r="E62" s="45" t="s">
        <v>105</v>
      </c>
      <c r="F62" s="126">
        <v>10</v>
      </c>
      <c r="G62" s="223">
        <v>31</v>
      </c>
      <c r="H62" s="127">
        <v>26</v>
      </c>
      <c r="I62" s="223">
        <v>13</v>
      </c>
      <c r="J62" s="128">
        <v>73</v>
      </c>
      <c r="K62" s="226">
        <v>4</v>
      </c>
      <c r="L62" s="50"/>
    </row>
    <row r="63" spans="1:12" s="26" customFormat="1">
      <c r="A63" s="105">
        <v>4</v>
      </c>
      <c r="B63" s="105">
        <v>2</v>
      </c>
      <c r="C63" s="106">
        <v>3</v>
      </c>
      <c r="D63" s="95">
        <v>5158004</v>
      </c>
      <c r="E63" s="45" t="s">
        <v>30</v>
      </c>
      <c r="F63" s="126">
        <v>4</v>
      </c>
      <c r="G63" s="223">
        <v>30</v>
      </c>
      <c r="H63" s="127">
        <v>24</v>
      </c>
      <c r="I63" s="223">
        <v>25</v>
      </c>
      <c r="J63" s="128">
        <v>131</v>
      </c>
      <c r="K63" s="226">
        <v>5</v>
      </c>
      <c r="L63" s="50"/>
    </row>
    <row r="64" spans="1:12" s="26" customFormat="1">
      <c r="A64" s="105">
        <v>4</v>
      </c>
      <c r="B64" s="105">
        <v>2</v>
      </c>
      <c r="C64" s="106">
        <v>3</v>
      </c>
      <c r="D64" s="95">
        <v>5954012</v>
      </c>
      <c r="E64" s="45" t="s">
        <v>139</v>
      </c>
      <c r="F64" s="126">
        <v>5</v>
      </c>
      <c r="G64" s="223">
        <v>82</v>
      </c>
      <c r="H64" s="127">
        <v>9</v>
      </c>
      <c r="I64" s="223">
        <v>33</v>
      </c>
      <c r="J64" s="128">
        <v>69</v>
      </c>
      <c r="K64" s="226">
        <v>8</v>
      </c>
      <c r="L64" s="50"/>
    </row>
    <row r="65" spans="1:12" s="26" customFormat="1">
      <c r="A65" s="105">
        <v>4</v>
      </c>
      <c r="B65" s="105">
        <v>2</v>
      </c>
      <c r="C65" s="109">
        <v>3</v>
      </c>
      <c r="D65" s="95">
        <v>5370016</v>
      </c>
      <c r="E65" s="45" t="s">
        <v>73</v>
      </c>
      <c r="F65" s="126">
        <v>12</v>
      </c>
      <c r="G65" s="223">
        <v>26</v>
      </c>
      <c r="H65" s="127">
        <v>22</v>
      </c>
      <c r="I65" s="223">
        <v>11</v>
      </c>
      <c r="J65" s="128">
        <v>78</v>
      </c>
      <c r="K65" s="226">
        <v>5</v>
      </c>
      <c r="L65" s="50"/>
    </row>
    <row r="66" spans="1:12" s="26" customFormat="1">
      <c r="A66" s="105">
        <v>4</v>
      </c>
      <c r="B66" s="105">
        <v>2</v>
      </c>
      <c r="C66" s="106">
        <v>3</v>
      </c>
      <c r="D66" s="95">
        <v>5962016</v>
      </c>
      <c r="E66" s="45" t="s">
        <v>150</v>
      </c>
      <c r="F66" s="126">
        <v>3</v>
      </c>
      <c r="G66" s="223">
        <v>104</v>
      </c>
      <c r="H66" s="127">
        <v>24</v>
      </c>
      <c r="I66" s="223">
        <v>40</v>
      </c>
      <c r="J66" s="128">
        <v>26</v>
      </c>
      <c r="K66" s="226">
        <v>4</v>
      </c>
      <c r="L66" s="50"/>
    </row>
    <row r="67" spans="1:12" s="26" customFormat="1">
      <c r="A67" s="105">
        <v>4</v>
      </c>
      <c r="B67" s="105">
        <v>2</v>
      </c>
      <c r="C67" s="106">
        <v>3</v>
      </c>
      <c r="D67" s="95">
        <v>5370020</v>
      </c>
      <c r="E67" s="45" t="s">
        <v>74</v>
      </c>
      <c r="F67" s="126">
        <v>7</v>
      </c>
      <c r="G67" s="223">
        <v>48</v>
      </c>
      <c r="H67" s="127">
        <v>12</v>
      </c>
      <c r="I67" s="223">
        <v>24</v>
      </c>
      <c r="J67" s="128">
        <v>67</v>
      </c>
      <c r="K67" s="226">
        <v>5</v>
      </c>
      <c r="L67" s="50"/>
    </row>
    <row r="68" spans="1:12" s="26" customFormat="1">
      <c r="A68" s="105">
        <v>4</v>
      </c>
      <c r="B68" s="105">
        <v>2</v>
      </c>
      <c r="C68" s="109">
        <v>3</v>
      </c>
      <c r="D68" s="95">
        <v>5978020</v>
      </c>
      <c r="E68" s="45" t="s">
        <v>161</v>
      </c>
      <c r="F68" s="126">
        <v>29</v>
      </c>
      <c r="G68" s="223">
        <v>49</v>
      </c>
      <c r="H68" s="127">
        <v>61</v>
      </c>
      <c r="I68" s="223">
        <v>10</v>
      </c>
      <c r="J68" s="128">
        <v>88</v>
      </c>
      <c r="K68" s="226">
        <v>5</v>
      </c>
      <c r="L68" s="50"/>
    </row>
    <row r="69" spans="1:12" s="26" customFormat="1">
      <c r="A69" s="105">
        <v>4</v>
      </c>
      <c r="B69" s="105">
        <v>2</v>
      </c>
      <c r="C69" s="106">
        <v>3</v>
      </c>
      <c r="D69" s="95">
        <v>5170020</v>
      </c>
      <c r="E69" s="45" t="s">
        <v>49</v>
      </c>
      <c r="F69" s="126">
        <v>28</v>
      </c>
      <c r="G69" s="223">
        <v>28</v>
      </c>
      <c r="H69" s="127">
        <v>73</v>
      </c>
      <c r="I69" s="223">
        <v>20</v>
      </c>
      <c r="J69" s="128">
        <v>175</v>
      </c>
      <c r="K69" s="226">
        <v>4</v>
      </c>
      <c r="L69" s="50"/>
    </row>
    <row r="70" spans="1:12" s="26" customFormat="1">
      <c r="A70" s="105">
        <v>4</v>
      </c>
      <c r="B70" s="105">
        <v>2</v>
      </c>
      <c r="C70" s="106">
        <v>3</v>
      </c>
      <c r="D70" s="95">
        <v>5154036</v>
      </c>
      <c r="E70" s="45" t="s">
        <v>29</v>
      </c>
      <c r="F70" s="126">
        <v>30</v>
      </c>
      <c r="G70" s="223">
        <v>30</v>
      </c>
      <c r="H70" s="127">
        <v>56</v>
      </c>
      <c r="I70" s="223">
        <v>9</v>
      </c>
      <c r="J70" s="128">
        <v>92</v>
      </c>
      <c r="K70" s="226">
        <v>3</v>
      </c>
      <c r="L70" s="50"/>
    </row>
    <row r="71" spans="1:12" s="26" customFormat="1">
      <c r="A71" s="105">
        <v>4</v>
      </c>
      <c r="B71" s="105">
        <v>1</v>
      </c>
      <c r="C71" s="106">
        <v>3</v>
      </c>
      <c r="D71" s="95">
        <v>5158026</v>
      </c>
      <c r="E71" s="45" t="s">
        <v>36</v>
      </c>
      <c r="F71" s="126">
        <v>11</v>
      </c>
      <c r="G71" s="223">
        <v>72</v>
      </c>
      <c r="H71" s="127">
        <v>28</v>
      </c>
      <c r="I71" s="223">
        <v>22</v>
      </c>
      <c r="J71" s="128">
        <v>84</v>
      </c>
      <c r="K71" s="226">
        <v>6</v>
      </c>
      <c r="L71" s="50"/>
    </row>
    <row r="72" spans="1:12" s="26" customFormat="1">
      <c r="A72" s="105">
        <v>4</v>
      </c>
      <c r="B72" s="105">
        <v>1</v>
      </c>
      <c r="C72" s="106">
        <v>3</v>
      </c>
      <c r="D72" s="95">
        <v>5562028</v>
      </c>
      <c r="E72" s="45" t="s">
        <v>111</v>
      </c>
      <c r="F72" s="126">
        <v>12</v>
      </c>
      <c r="G72" s="223">
        <v>67</v>
      </c>
      <c r="H72" s="127">
        <v>23</v>
      </c>
      <c r="I72" s="223">
        <v>34</v>
      </c>
      <c r="J72" s="128">
        <v>66</v>
      </c>
      <c r="K72" s="226">
        <v>5</v>
      </c>
      <c r="L72" s="50"/>
    </row>
    <row r="73" spans="1:12" s="26" customFormat="1">
      <c r="A73" s="105">
        <v>4</v>
      </c>
      <c r="B73" s="105">
        <v>2</v>
      </c>
      <c r="C73" s="106">
        <v>3</v>
      </c>
      <c r="D73" s="95">
        <v>5954024</v>
      </c>
      <c r="E73" s="45" t="s">
        <v>142</v>
      </c>
      <c r="F73" s="126" t="s">
        <v>390</v>
      </c>
      <c r="G73" s="223" t="s">
        <v>390</v>
      </c>
      <c r="H73" s="127">
        <v>5</v>
      </c>
      <c r="I73" s="223">
        <v>2</v>
      </c>
      <c r="J73" s="128">
        <v>49</v>
      </c>
      <c r="K73" s="226">
        <v>4</v>
      </c>
      <c r="L73" s="50"/>
    </row>
    <row r="74" spans="1:12" s="26" customFormat="1">
      <c r="A74" s="105">
        <v>4</v>
      </c>
      <c r="B74" s="105">
        <v>2</v>
      </c>
      <c r="C74" s="106">
        <v>3</v>
      </c>
      <c r="D74" s="95">
        <v>5978032</v>
      </c>
      <c r="E74" s="45" t="s">
        <v>164</v>
      </c>
      <c r="F74" s="126">
        <v>9</v>
      </c>
      <c r="G74" s="223">
        <v>37</v>
      </c>
      <c r="H74" s="127">
        <v>21</v>
      </c>
      <c r="I74" s="223">
        <v>18</v>
      </c>
      <c r="J74" s="128">
        <v>53</v>
      </c>
      <c r="K74" s="226">
        <v>4</v>
      </c>
      <c r="L74" s="50"/>
    </row>
    <row r="75" spans="1:12" s="26" customFormat="1">
      <c r="A75" s="105">
        <v>4</v>
      </c>
      <c r="B75" s="105">
        <v>2</v>
      </c>
      <c r="C75" s="106">
        <v>3</v>
      </c>
      <c r="D75" s="95">
        <v>5382060</v>
      </c>
      <c r="E75" s="45" t="s">
        <v>93</v>
      </c>
      <c r="F75" s="126">
        <v>5</v>
      </c>
      <c r="G75" s="223">
        <v>52</v>
      </c>
      <c r="H75" s="127">
        <v>24</v>
      </c>
      <c r="I75" s="223">
        <v>32</v>
      </c>
      <c r="J75" s="128">
        <v>61</v>
      </c>
      <c r="K75" s="226">
        <v>4</v>
      </c>
      <c r="L75" s="50"/>
    </row>
    <row r="76" spans="1:12" s="26" customFormat="1">
      <c r="A76" s="105">
        <v>4</v>
      </c>
      <c r="B76" s="105">
        <v>2</v>
      </c>
      <c r="C76" s="106">
        <v>3</v>
      </c>
      <c r="D76" s="95">
        <v>5962060</v>
      </c>
      <c r="E76" s="45" t="s">
        <v>155</v>
      </c>
      <c r="F76" s="126">
        <v>3</v>
      </c>
      <c r="G76" s="223">
        <v>84</v>
      </c>
      <c r="H76" s="127">
        <v>13</v>
      </c>
      <c r="I76" s="223">
        <v>46</v>
      </c>
      <c r="J76" s="128">
        <v>23</v>
      </c>
      <c r="K76" s="226">
        <v>4</v>
      </c>
      <c r="L76" s="50"/>
    </row>
    <row r="77" spans="1:12" s="26" customFormat="1">
      <c r="A77" s="105">
        <v>4</v>
      </c>
      <c r="B77" s="105">
        <v>2</v>
      </c>
      <c r="C77" s="106">
        <v>3</v>
      </c>
      <c r="D77" s="95">
        <v>5362040</v>
      </c>
      <c r="E77" s="45" t="s">
        <v>70</v>
      </c>
      <c r="F77" s="126">
        <v>9</v>
      </c>
      <c r="G77" s="223">
        <v>78</v>
      </c>
      <c r="H77" s="127">
        <v>19</v>
      </c>
      <c r="I77" s="223">
        <v>28</v>
      </c>
      <c r="J77" s="128">
        <v>67</v>
      </c>
      <c r="K77" s="226">
        <v>5</v>
      </c>
      <c r="L77" s="50"/>
    </row>
    <row r="78" spans="1:12" s="26" customFormat="1">
      <c r="A78" s="140"/>
      <c r="B78" s="140"/>
      <c r="C78" s="141"/>
      <c r="D78" s="142"/>
      <c r="E78" s="88" t="s">
        <v>211</v>
      </c>
      <c r="F78" s="217">
        <v>232</v>
      </c>
      <c r="G78" s="224"/>
      <c r="H78" s="217">
        <v>508</v>
      </c>
      <c r="I78" s="224"/>
      <c r="J78" s="218">
        <v>1651</v>
      </c>
      <c r="K78" s="224"/>
      <c r="L78" s="50"/>
    </row>
    <row r="79" spans="1:12" s="26" customFormat="1">
      <c r="A79" s="105">
        <v>5</v>
      </c>
      <c r="B79" s="105">
        <v>3</v>
      </c>
      <c r="C79" s="106">
        <v>3</v>
      </c>
      <c r="D79" s="95">
        <v>5770004</v>
      </c>
      <c r="E79" s="45" t="s">
        <v>129</v>
      </c>
      <c r="F79" s="126">
        <v>10</v>
      </c>
      <c r="G79" s="223">
        <v>78</v>
      </c>
      <c r="H79" s="127">
        <v>10</v>
      </c>
      <c r="I79" s="223">
        <v>24</v>
      </c>
      <c r="J79" s="128">
        <v>52</v>
      </c>
      <c r="K79" s="226">
        <v>5</v>
      </c>
      <c r="L79" s="50"/>
    </row>
    <row r="80" spans="1:12" s="26" customFormat="1">
      <c r="A80" s="105">
        <v>5</v>
      </c>
      <c r="B80" s="105">
        <v>3</v>
      </c>
      <c r="C80" s="106">
        <v>3</v>
      </c>
      <c r="D80" s="95">
        <v>5570008</v>
      </c>
      <c r="E80" s="45" t="s">
        <v>119</v>
      </c>
      <c r="F80" s="126">
        <v>8</v>
      </c>
      <c r="G80" s="223">
        <v>65</v>
      </c>
      <c r="H80" s="127">
        <v>29</v>
      </c>
      <c r="I80" s="223">
        <v>17</v>
      </c>
      <c r="J80" s="128">
        <v>91</v>
      </c>
      <c r="K80" s="226">
        <v>8</v>
      </c>
      <c r="L80" s="50"/>
    </row>
    <row r="81" spans="1:12" s="26" customFormat="1">
      <c r="A81" s="105">
        <v>5</v>
      </c>
      <c r="B81" s="105">
        <v>3</v>
      </c>
      <c r="C81" s="106">
        <v>3</v>
      </c>
      <c r="D81" s="95">
        <v>5362004</v>
      </c>
      <c r="E81" s="45" t="s">
        <v>238</v>
      </c>
      <c r="F81" s="126">
        <v>10</v>
      </c>
      <c r="G81" s="223">
        <v>40</v>
      </c>
      <c r="H81" s="127">
        <v>25</v>
      </c>
      <c r="I81" s="223">
        <v>14</v>
      </c>
      <c r="J81" s="128">
        <v>49</v>
      </c>
      <c r="K81" s="226">
        <v>3</v>
      </c>
      <c r="L81" s="50"/>
    </row>
    <row r="82" spans="1:12" s="26" customFormat="1">
      <c r="A82" s="105">
        <v>5</v>
      </c>
      <c r="B82" s="105">
        <v>3</v>
      </c>
      <c r="C82" s="106">
        <v>3</v>
      </c>
      <c r="D82" s="95">
        <v>5362012</v>
      </c>
      <c r="E82" s="45" t="s">
        <v>64</v>
      </c>
      <c r="F82" s="126">
        <v>6</v>
      </c>
      <c r="G82" s="223">
        <v>52</v>
      </c>
      <c r="H82" s="127">
        <v>16</v>
      </c>
      <c r="I82" s="223">
        <v>49</v>
      </c>
      <c r="J82" s="128">
        <v>40</v>
      </c>
      <c r="K82" s="226">
        <v>5</v>
      </c>
      <c r="L82" s="50"/>
    </row>
    <row r="83" spans="1:12" s="26" customFormat="1">
      <c r="A83" s="105">
        <v>5</v>
      </c>
      <c r="B83" s="105">
        <v>3</v>
      </c>
      <c r="C83" s="110">
        <v>3</v>
      </c>
      <c r="D83" s="95">
        <v>5362016</v>
      </c>
      <c r="E83" s="45" t="s">
        <v>239</v>
      </c>
      <c r="F83" s="126">
        <v>26</v>
      </c>
      <c r="G83" s="223">
        <v>23</v>
      </c>
      <c r="H83" s="127">
        <v>22</v>
      </c>
      <c r="I83" s="223">
        <v>14</v>
      </c>
      <c r="J83" s="128">
        <v>72</v>
      </c>
      <c r="K83" s="226">
        <v>3</v>
      </c>
      <c r="L83" s="50"/>
    </row>
    <row r="84" spans="1:12" s="26" customFormat="1">
      <c r="A84" s="105">
        <v>5</v>
      </c>
      <c r="B84" s="105">
        <v>3</v>
      </c>
      <c r="C84" s="106">
        <v>3</v>
      </c>
      <c r="D84" s="95">
        <v>5154008</v>
      </c>
      <c r="E84" s="45" t="s">
        <v>25</v>
      </c>
      <c r="F84" s="126">
        <v>18</v>
      </c>
      <c r="G84" s="223">
        <v>19</v>
      </c>
      <c r="H84" s="127">
        <v>30</v>
      </c>
      <c r="I84" s="223">
        <v>20</v>
      </c>
      <c r="J84" s="128">
        <v>60</v>
      </c>
      <c r="K84" s="226">
        <v>3</v>
      </c>
      <c r="L84" s="50"/>
    </row>
    <row r="85" spans="1:12" s="26" customFormat="1">
      <c r="A85" s="105">
        <v>5</v>
      </c>
      <c r="B85" s="105">
        <v>3</v>
      </c>
      <c r="C85" s="106">
        <v>3</v>
      </c>
      <c r="D85" s="95">
        <v>5954008</v>
      </c>
      <c r="E85" s="45" t="s">
        <v>138</v>
      </c>
      <c r="F85" s="126">
        <v>12</v>
      </c>
      <c r="G85" s="223">
        <v>54</v>
      </c>
      <c r="H85" s="127">
        <v>36</v>
      </c>
      <c r="I85" s="223">
        <v>14</v>
      </c>
      <c r="J85" s="128">
        <v>50</v>
      </c>
      <c r="K85" s="226">
        <v>4</v>
      </c>
      <c r="L85" s="50"/>
    </row>
    <row r="86" spans="1:12" s="26" customFormat="1">
      <c r="A86" s="105">
        <v>5</v>
      </c>
      <c r="B86" s="105">
        <v>3</v>
      </c>
      <c r="C86" s="106">
        <v>3</v>
      </c>
      <c r="D86" s="95">
        <v>5362020</v>
      </c>
      <c r="E86" s="45" t="s">
        <v>65</v>
      </c>
      <c r="F86" s="126">
        <v>4</v>
      </c>
      <c r="G86" s="223">
        <v>39</v>
      </c>
      <c r="H86" s="127">
        <v>24</v>
      </c>
      <c r="I86" s="223">
        <v>38</v>
      </c>
      <c r="J86" s="128">
        <v>77</v>
      </c>
      <c r="K86" s="226">
        <v>4</v>
      </c>
      <c r="L86" s="50"/>
    </row>
    <row r="87" spans="1:12" s="26" customFormat="1">
      <c r="A87" s="105">
        <v>5</v>
      </c>
      <c r="B87" s="105">
        <v>3</v>
      </c>
      <c r="C87" s="106">
        <v>3</v>
      </c>
      <c r="D87" s="95">
        <v>5370012</v>
      </c>
      <c r="E87" s="45" t="s">
        <v>72</v>
      </c>
      <c r="F87" s="126">
        <v>14</v>
      </c>
      <c r="G87" s="223">
        <v>35</v>
      </c>
      <c r="H87" s="127">
        <v>20</v>
      </c>
      <c r="I87" s="223">
        <v>21</v>
      </c>
      <c r="J87" s="128">
        <v>81</v>
      </c>
      <c r="K87" s="226">
        <v>5</v>
      </c>
      <c r="L87" s="50"/>
    </row>
    <row r="88" spans="1:12" s="26" customFormat="1">
      <c r="A88" s="105">
        <v>5</v>
      </c>
      <c r="B88" s="105">
        <v>3</v>
      </c>
      <c r="C88" s="106">
        <v>3</v>
      </c>
      <c r="D88" s="95">
        <v>5154012</v>
      </c>
      <c r="E88" s="45" t="s">
        <v>26</v>
      </c>
      <c r="F88" s="126">
        <v>15</v>
      </c>
      <c r="G88" s="223">
        <v>59</v>
      </c>
      <c r="H88" s="127">
        <v>31</v>
      </c>
      <c r="I88" s="223">
        <v>20</v>
      </c>
      <c r="J88" s="128">
        <v>204</v>
      </c>
      <c r="K88" s="226">
        <v>4</v>
      </c>
      <c r="L88" s="50"/>
    </row>
    <row r="89" spans="1:12" s="26" customFormat="1">
      <c r="A89" s="105">
        <v>5</v>
      </c>
      <c r="B89" s="105">
        <v>3</v>
      </c>
      <c r="C89" s="106">
        <v>3</v>
      </c>
      <c r="D89" s="95">
        <v>5154016</v>
      </c>
      <c r="E89" s="45" t="s">
        <v>27</v>
      </c>
      <c r="F89" s="126">
        <v>33</v>
      </c>
      <c r="G89" s="223">
        <v>43</v>
      </c>
      <c r="H89" s="127">
        <v>35</v>
      </c>
      <c r="I89" s="223">
        <v>14</v>
      </c>
      <c r="J89" s="128">
        <v>50</v>
      </c>
      <c r="K89" s="226">
        <v>4</v>
      </c>
      <c r="L89" s="50"/>
    </row>
    <row r="90" spans="1:12" s="26" customFormat="1">
      <c r="A90" s="105">
        <v>5</v>
      </c>
      <c r="B90" s="105">
        <v>3</v>
      </c>
      <c r="C90" s="106">
        <v>3</v>
      </c>
      <c r="D90" s="95">
        <v>5566012</v>
      </c>
      <c r="E90" s="45" t="s">
        <v>115</v>
      </c>
      <c r="F90" s="126">
        <v>5</v>
      </c>
      <c r="G90" s="223">
        <v>24</v>
      </c>
      <c r="H90" s="127">
        <v>13</v>
      </c>
      <c r="I90" s="223">
        <v>16</v>
      </c>
      <c r="J90" s="128">
        <v>37</v>
      </c>
      <c r="K90" s="226">
        <v>4</v>
      </c>
      <c r="L90" s="50"/>
    </row>
    <row r="91" spans="1:12" s="26" customFormat="1">
      <c r="A91" s="105">
        <v>5</v>
      </c>
      <c r="B91" s="105">
        <v>3</v>
      </c>
      <c r="C91" s="106">
        <v>3</v>
      </c>
      <c r="D91" s="95">
        <v>5554020</v>
      </c>
      <c r="E91" s="45" t="s">
        <v>101</v>
      </c>
      <c r="F91" s="126">
        <v>7</v>
      </c>
      <c r="G91" s="223">
        <v>99</v>
      </c>
      <c r="H91" s="127">
        <v>18</v>
      </c>
      <c r="I91" s="223">
        <v>19</v>
      </c>
      <c r="J91" s="128">
        <v>141</v>
      </c>
      <c r="K91" s="226">
        <v>4</v>
      </c>
      <c r="L91" s="50"/>
    </row>
    <row r="92" spans="1:12" s="26" customFormat="1">
      <c r="A92" s="105">
        <v>5</v>
      </c>
      <c r="B92" s="105">
        <v>3</v>
      </c>
      <c r="C92" s="106">
        <v>3</v>
      </c>
      <c r="D92" s="95">
        <v>5374012</v>
      </c>
      <c r="E92" s="45" t="s">
        <v>75</v>
      </c>
      <c r="F92" s="126">
        <v>1</v>
      </c>
      <c r="G92" s="223">
        <v>184</v>
      </c>
      <c r="H92" s="127">
        <v>17</v>
      </c>
      <c r="I92" s="223">
        <v>45</v>
      </c>
      <c r="J92" s="128">
        <v>220</v>
      </c>
      <c r="K92" s="226">
        <v>4</v>
      </c>
      <c r="L92" s="50"/>
    </row>
    <row r="93" spans="1:12" s="26" customFormat="1">
      <c r="A93" s="105">
        <v>5</v>
      </c>
      <c r="B93" s="105">
        <v>3</v>
      </c>
      <c r="C93" s="106">
        <v>3</v>
      </c>
      <c r="D93" s="95">
        <v>5158008</v>
      </c>
      <c r="E93" s="45" t="s">
        <v>31</v>
      </c>
      <c r="F93" s="126">
        <v>1</v>
      </c>
      <c r="G93" s="223">
        <v>84</v>
      </c>
      <c r="H93" s="127">
        <v>11</v>
      </c>
      <c r="I93" s="223">
        <v>18</v>
      </c>
      <c r="J93" s="128">
        <v>34</v>
      </c>
      <c r="K93" s="226">
        <v>5</v>
      </c>
      <c r="L93" s="50"/>
    </row>
    <row r="94" spans="1:12" s="26" customFormat="1">
      <c r="A94" s="105">
        <v>5</v>
      </c>
      <c r="B94" s="105">
        <v>3</v>
      </c>
      <c r="C94" s="106">
        <v>3</v>
      </c>
      <c r="D94" s="95">
        <v>5158012</v>
      </c>
      <c r="E94" s="45" t="s">
        <v>32</v>
      </c>
      <c r="F94" s="126">
        <v>3</v>
      </c>
      <c r="G94" s="223">
        <v>96</v>
      </c>
      <c r="H94" s="127">
        <v>5</v>
      </c>
      <c r="I94" s="223">
        <v>32</v>
      </c>
      <c r="J94" s="128">
        <v>81</v>
      </c>
      <c r="K94" s="226">
        <v>5</v>
      </c>
      <c r="L94" s="50"/>
    </row>
    <row r="95" spans="1:12" s="26" customFormat="1">
      <c r="A95" s="105">
        <v>5</v>
      </c>
      <c r="B95" s="105">
        <v>3</v>
      </c>
      <c r="C95" s="106">
        <v>3</v>
      </c>
      <c r="D95" s="95">
        <v>5334016</v>
      </c>
      <c r="E95" s="45" t="s">
        <v>59</v>
      </c>
      <c r="F95" s="126">
        <v>29</v>
      </c>
      <c r="G95" s="223">
        <v>31</v>
      </c>
      <c r="H95" s="127">
        <v>42</v>
      </c>
      <c r="I95" s="223">
        <v>12</v>
      </c>
      <c r="J95" s="128">
        <v>173</v>
      </c>
      <c r="K95" s="226">
        <v>5</v>
      </c>
      <c r="L95" s="50"/>
    </row>
    <row r="96" spans="1:12" s="26" customFormat="1">
      <c r="A96" s="105">
        <v>5</v>
      </c>
      <c r="B96" s="105">
        <v>3</v>
      </c>
      <c r="C96" s="106">
        <v>3</v>
      </c>
      <c r="D96" s="95">
        <v>5166012</v>
      </c>
      <c r="E96" s="45" t="s">
        <v>45</v>
      </c>
      <c r="F96" s="126">
        <v>4</v>
      </c>
      <c r="G96" s="223">
        <v>72</v>
      </c>
      <c r="H96" s="127">
        <v>13</v>
      </c>
      <c r="I96" s="223">
        <v>9</v>
      </c>
      <c r="J96" s="128">
        <v>44</v>
      </c>
      <c r="K96" s="226">
        <v>9</v>
      </c>
      <c r="L96" s="50"/>
    </row>
    <row r="97" spans="1:12" s="26" customFormat="1">
      <c r="A97" s="105">
        <v>5</v>
      </c>
      <c r="B97" s="105">
        <v>3</v>
      </c>
      <c r="C97" s="106">
        <v>3</v>
      </c>
      <c r="D97" s="95">
        <v>5766040</v>
      </c>
      <c r="E97" s="45" t="s">
        <v>127</v>
      </c>
      <c r="F97" s="126">
        <v>3</v>
      </c>
      <c r="G97" s="223">
        <v>63</v>
      </c>
      <c r="H97" s="127">
        <v>9</v>
      </c>
      <c r="I97" s="223">
        <v>18</v>
      </c>
      <c r="J97" s="128">
        <v>53</v>
      </c>
      <c r="K97" s="226">
        <v>3</v>
      </c>
      <c r="L97" s="50"/>
    </row>
    <row r="98" spans="1:12" s="26" customFormat="1">
      <c r="A98" s="105">
        <v>5</v>
      </c>
      <c r="B98" s="105">
        <v>3</v>
      </c>
      <c r="C98" s="106">
        <v>3</v>
      </c>
      <c r="D98" s="95">
        <v>5766044</v>
      </c>
      <c r="E98" s="45" t="s">
        <v>128</v>
      </c>
      <c r="F98" s="126">
        <v>6</v>
      </c>
      <c r="G98" s="223">
        <v>75</v>
      </c>
      <c r="H98" s="127">
        <v>12</v>
      </c>
      <c r="I98" s="223">
        <v>25</v>
      </c>
      <c r="J98" s="128">
        <v>50</v>
      </c>
      <c r="K98" s="226">
        <v>3</v>
      </c>
      <c r="L98" s="50"/>
    </row>
    <row r="99" spans="1:12" s="26" customFormat="1">
      <c r="A99" s="105">
        <v>5</v>
      </c>
      <c r="B99" s="105">
        <v>3</v>
      </c>
      <c r="C99" s="106">
        <v>3</v>
      </c>
      <c r="D99" s="95">
        <v>5758024</v>
      </c>
      <c r="E99" s="45" t="s">
        <v>124</v>
      </c>
      <c r="F99" s="126">
        <v>8</v>
      </c>
      <c r="G99" s="223">
        <v>87</v>
      </c>
      <c r="H99" s="127">
        <v>14</v>
      </c>
      <c r="I99" s="223">
        <v>24</v>
      </c>
      <c r="J99" s="128">
        <v>61</v>
      </c>
      <c r="K99" s="226">
        <v>3</v>
      </c>
      <c r="L99" s="50"/>
    </row>
    <row r="100" spans="1:12" s="26" customFormat="1">
      <c r="A100" s="105">
        <v>5</v>
      </c>
      <c r="B100" s="105">
        <v>3</v>
      </c>
      <c r="C100" s="106">
        <v>3</v>
      </c>
      <c r="D100" s="95">
        <v>5382032</v>
      </c>
      <c r="E100" s="45" t="s">
        <v>89</v>
      </c>
      <c r="F100" s="126">
        <v>4</v>
      </c>
      <c r="G100" s="223">
        <v>62</v>
      </c>
      <c r="H100" s="127">
        <v>14</v>
      </c>
      <c r="I100" s="223">
        <v>19</v>
      </c>
      <c r="J100" s="128">
        <v>57</v>
      </c>
      <c r="K100" s="226">
        <v>8</v>
      </c>
      <c r="L100" s="50"/>
    </row>
    <row r="101" spans="1:12" s="26" customFormat="1">
      <c r="A101" s="105">
        <v>5</v>
      </c>
      <c r="B101" s="105">
        <v>3</v>
      </c>
      <c r="C101" s="106">
        <v>3</v>
      </c>
      <c r="D101" s="95">
        <v>5158024</v>
      </c>
      <c r="E101" s="45" t="s">
        <v>35</v>
      </c>
      <c r="F101" s="126">
        <v>15</v>
      </c>
      <c r="G101" s="223">
        <v>42</v>
      </c>
      <c r="H101" s="127">
        <v>24</v>
      </c>
      <c r="I101" s="223">
        <v>12</v>
      </c>
      <c r="J101" s="128">
        <v>79</v>
      </c>
      <c r="K101" s="226">
        <v>4</v>
      </c>
      <c r="L101" s="50"/>
    </row>
    <row r="102" spans="1:12" s="26" customFormat="1">
      <c r="A102" s="105">
        <v>5</v>
      </c>
      <c r="B102" s="105">
        <v>3</v>
      </c>
      <c r="C102" s="106">
        <v>3</v>
      </c>
      <c r="D102" s="95">
        <v>5166016</v>
      </c>
      <c r="E102" s="45" t="s">
        <v>255</v>
      </c>
      <c r="F102" s="126">
        <v>22</v>
      </c>
      <c r="G102" s="223">
        <v>33</v>
      </c>
      <c r="H102" s="127">
        <v>38</v>
      </c>
      <c r="I102" s="223">
        <v>13</v>
      </c>
      <c r="J102" s="128">
        <v>129</v>
      </c>
      <c r="K102" s="226">
        <v>4</v>
      </c>
      <c r="L102" s="50"/>
    </row>
    <row r="103" spans="1:12" s="26" customFormat="1">
      <c r="A103" s="105">
        <v>5</v>
      </c>
      <c r="B103" s="105">
        <v>3</v>
      </c>
      <c r="C103" s="106">
        <v>3</v>
      </c>
      <c r="D103" s="95">
        <v>5978028</v>
      </c>
      <c r="E103" s="45" t="s">
        <v>163</v>
      </c>
      <c r="F103" s="126">
        <v>11</v>
      </c>
      <c r="G103" s="223">
        <v>9</v>
      </c>
      <c r="H103" s="127">
        <v>84</v>
      </c>
      <c r="I103" s="223">
        <v>13</v>
      </c>
      <c r="J103" s="128">
        <v>176</v>
      </c>
      <c r="K103" s="226">
        <v>5</v>
      </c>
      <c r="L103" s="50"/>
    </row>
    <row r="104" spans="1:12" s="26" customFormat="1">
      <c r="A104" s="105">
        <v>5</v>
      </c>
      <c r="B104" s="105">
        <v>3</v>
      </c>
      <c r="C104" s="106">
        <v>3</v>
      </c>
      <c r="D104" s="95">
        <v>5974040</v>
      </c>
      <c r="E104" s="45" t="s">
        <v>158</v>
      </c>
      <c r="F104" s="126">
        <v>21</v>
      </c>
      <c r="G104" s="223">
        <v>32</v>
      </c>
      <c r="H104" s="127">
        <v>54</v>
      </c>
      <c r="I104" s="223">
        <v>13</v>
      </c>
      <c r="J104" s="128">
        <v>119</v>
      </c>
      <c r="K104" s="226">
        <v>3</v>
      </c>
      <c r="L104" s="50"/>
    </row>
    <row r="105" spans="1:12" s="26" customFormat="1">
      <c r="A105" s="105">
        <v>5</v>
      </c>
      <c r="B105" s="105">
        <v>3</v>
      </c>
      <c r="C105" s="106">
        <v>3</v>
      </c>
      <c r="D105" s="95">
        <v>5170044</v>
      </c>
      <c r="E105" s="45" t="s">
        <v>52</v>
      </c>
      <c r="F105" s="126">
        <v>25</v>
      </c>
      <c r="G105" s="223">
        <v>52</v>
      </c>
      <c r="H105" s="127">
        <v>44</v>
      </c>
      <c r="I105" s="223">
        <v>16</v>
      </c>
      <c r="J105" s="128">
        <v>113</v>
      </c>
      <c r="K105" s="226">
        <v>7</v>
      </c>
      <c r="L105" s="50"/>
    </row>
    <row r="106" spans="1:12" s="26" customFormat="1">
      <c r="A106" s="105">
        <v>5</v>
      </c>
      <c r="B106" s="105">
        <v>3</v>
      </c>
      <c r="C106" s="106">
        <v>3</v>
      </c>
      <c r="D106" s="95">
        <v>5562036</v>
      </c>
      <c r="E106" s="45" t="s">
        <v>113</v>
      </c>
      <c r="F106" s="126">
        <v>6</v>
      </c>
      <c r="G106" s="223">
        <v>44</v>
      </c>
      <c r="H106" s="127">
        <v>20</v>
      </c>
      <c r="I106" s="223">
        <v>26</v>
      </c>
      <c r="J106" s="128">
        <v>42</v>
      </c>
      <c r="K106" s="226">
        <v>3</v>
      </c>
      <c r="L106" s="50"/>
    </row>
    <row r="107" spans="1:12" s="26" customFormat="1">
      <c r="A107" s="105">
        <v>5</v>
      </c>
      <c r="B107" s="105">
        <v>3</v>
      </c>
      <c r="C107" s="106">
        <v>3</v>
      </c>
      <c r="D107" s="95">
        <v>5978040</v>
      </c>
      <c r="E107" s="45" t="s">
        <v>166</v>
      </c>
      <c r="F107" s="126">
        <v>15</v>
      </c>
      <c r="G107" s="223">
        <v>35</v>
      </c>
      <c r="H107" s="127">
        <v>28</v>
      </c>
      <c r="I107" s="223">
        <v>16</v>
      </c>
      <c r="J107" s="128">
        <v>69</v>
      </c>
      <c r="K107" s="226">
        <v>4</v>
      </c>
      <c r="L107" s="50"/>
    </row>
    <row r="108" spans="1:12" s="26" customFormat="1">
      <c r="A108" s="105">
        <v>5</v>
      </c>
      <c r="B108" s="105">
        <v>3</v>
      </c>
      <c r="C108" s="106">
        <v>3</v>
      </c>
      <c r="D108" s="95">
        <v>5158036</v>
      </c>
      <c r="E108" s="45" t="s">
        <v>39</v>
      </c>
      <c r="F108" s="126">
        <v>7</v>
      </c>
      <c r="G108" s="223">
        <v>12</v>
      </c>
      <c r="H108" s="127">
        <v>13</v>
      </c>
      <c r="I108" s="223">
        <v>15</v>
      </c>
      <c r="J108" s="128">
        <v>31</v>
      </c>
      <c r="K108" s="226">
        <v>3</v>
      </c>
      <c r="L108" s="50"/>
    </row>
    <row r="109" spans="1:12" s="26" customFormat="1">
      <c r="A109" s="105">
        <v>5</v>
      </c>
      <c r="B109" s="105">
        <v>3</v>
      </c>
      <c r="C109" s="106">
        <v>3</v>
      </c>
      <c r="D109" s="95">
        <v>5334036</v>
      </c>
      <c r="E109" s="45" t="s">
        <v>61</v>
      </c>
      <c r="F109" s="126">
        <v>14</v>
      </c>
      <c r="G109" s="223">
        <v>68</v>
      </c>
      <c r="H109" s="127">
        <v>41</v>
      </c>
      <c r="I109" s="223">
        <v>20</v>
      </c>
      <c r="J109" s="128">
        <v>64</v>
      </c>
      <c r="K109" s="226">
        <v>3</v>
      </c>
      <c r="L109" s="50"/>
    </row>
    <row r="110" spans="1:12" s="26" customFormat="1">
      <c r="A110" s="140"/>
      <c r="B110" s="140"/>
      <c r="C110" s="141"/>
      <c r="D110" s="142"/>
      <c r="E110" s="88" t="s">
        <v>212</v>
      </c>
      <c r="F110" s="217">
        <v>363</v>
      </c>
      <c r="G110" s="224"/>
      <c r="H110" s="217">
        <v>792</v>
      </c>
      <c r="I110" s="224"/>
      <c r="J110" s="218">
        <v>2599</v>
      </c>
      <c r="K110" s="224"/>
      <c r="L110" s="50"/>
    </row>
    <row r="111" spans="1:12" s="26" customFormat="1">
      <c r="A111" s="105">
        <v>6</v>
      </c>
      <c r="B111" s="105">
        <v>4</v>
      </c>
      <c r="C111" s="106">
        <v>3</v>
      </c>
      <c r="D111" s="95">
        <v>5554004</v>
      </c>
      <c r="E111" s="45" t="s">
        <v>98</v>
      </c>
      <c r="F111" s="126">
        <v>8</v>
      </c>
      <c r="G111" s="223">
        <v>85</v>
      </c>
      <c r="H111" s="127">
        <v>5</v>
      </c>
      <c r="I111" s="223">
        <v>20</v>
      </c>
      <c r="J111" s="128">
        <v>55</v>
      </c>
      <c r="K111" s="226">
        <v>4</v>
      </c>
      <c r="L111" s="50"/>
    </row>
    <row r="112" spans="1:12" s="26" customFormat="1">
      <c r="A112" s="105">
        <v>6</v>
      </c>
      <c r="B112" s="105">
        <v>4</v>
      </c>
      <c r="C112" s="106">
        <v>3</v>
      </c>
      <c r="D112" s="95">
        <v>5382008</v>
      </c>
      <c r="E112" s="45" t="s">
        <v>84</v>
      </c>
      <c r="F112" s="126">
        <v>1</v>
      </c>
      <c r="G112" s="223">
        <v>120</v>
      </c>
      <c r="H112" s="127">
        <v>14</v>
      </c>
      <c r="I112" s="223">
        <v>18</v>
      </c>
      <c r="J112" s="128">
        <v>15</v>
      </c>
      <c r="K112" s="226">
        <v>6</v>
      </c>
      <c r="L112" s="50"/>
    </row>
    <row r="113" spans="1:12" s="26" customFormat="1">
      <c r="A113" s="105">
        <v>6</v>
      </c>
      <c r="B113" s="105">
        <v>4</v>
      </c>
      <c r="C113" s="110">
        <v>3</v>
      </c>
      <c r="D113" s="95">
        <v>5554012</v>
      </c>
      <c r="E113" s="45" t="s">
        <v>100</v>
      </c>
      <c r="F113" s="126">
        <v>3</v>
      </c>
      <c r="G113" s="223">
        <v>52</v>
      </c>
      <c r="H113" s="127">
        <v>22</v>
      </c>
      <c r="I113" s="223">
        <v>17</v>
      </c>
      <c r="J113" s="128">
        <v>182</v>
      </c>
      <c r="K113" s="226">
        <v>4</v>
      </c>
      <c r="L113" s="50"/>
    </row>
    <row r="114" spans="1:12" s="26" customFormat="1">
      <c r="A114" s="105">
        <v>6</v>
      </c>
      <c r="B114" s="105">
        <v>4</v>
      </c>
      <c r="C114" s="106">
        <v>3</v>
      </c>
      <c r="D114" s="95">
        <v>5382012</v>
      </c>
      <c r="E114" s="45" t="s">
        <v>85</v>
      </c>
      <c r="F114" s="126">
        <v>4</v>
      </c>
      <c r="G114" s="223">
        <v>27</v>
      </c>
      <c r="H114" s="127">
        <v>26</v>
      </c>
      <c r="I114" s="223">
        <v>24</v>
      </c>
      <c r="J114" s="128">
        <v>64</v>
      </c>
      <c r="K114" s="226">
        <v>4</v>
      </c>
      <c r="L114" s="50"/>
    </row>
    <row r="115" spans="1:12" s="26" customFormat="1">
      <c r="A115" s="105">
        <v>6</v>
      </c>
      <c r="B115" s="105">
        <v>4</v>
      </c>
      <c r="C115" s="106">
        <v>3</v>
      </c>
      <c r="D115" s="95">
        <v>5758004</v>
      </c>
      <c r="E115" s="45" t="s">
        <v>122</v>
      </c>
      <c r="F115" s="126">
        <v>9</v>
      </c>
      <c r="G115" s="223">
        <v>87</v>
      </c>
      <c r="H115" s="127">
        <v>16</v>
      </c>
      <c r="I115" s="223">
        <v>14</v>
      </c>
      <c r="J115" s="128">
        <v>28</v>
      </c>
      <c r="K115" s="226">
        <v>4</v>
      </c>
      <c r="L115" s="50"/>
    </row>
    <row r="116" spans="1:12" s="26" customFormat="1">
      <c r="A116" s="105">
        <v>6</v>
      </c>
      <c r="B116" s="105">
        <v>4</v>
      </c>
      <c r="C116" s="106">
        <v>3</v>
      </c>
      <c r="D116" s="95">
        <v>5558012</v>
      </c>
      <c r="E116" s="45" t="s">
        <v>102</v>
      </c>
      <c r="F116" s="126">
        <v>13</v>
      </c>
      <c r="G116" s="223">
        <v>19</v>
      </c>
      <c r="H116" s="127">
        <v>17</v>
      </c>
      <c r="I116" s="223">
        <v>20</v>
      </c>
      <c r="J116" s="128">
        <v>91</v>
      </c>
      <c r="K116" s="226">
        <v>4</v>
      </c>
      <c r="L116" s="50"/>
    </row>
    <row r="117" spans="1:12" s="26" customFormat="1">
      <c r="A117" s="105">
        <v>6</v>
      </c>
      <c r="B117" s="105">
        <v>4</v>
      </c>
      <c r="C117" s="106">
        <v>3</v>
      </c>
      <c r="D117" s="95">
        <v>5558016</v>
      </c>
      <c r="E117" s="45" t="s">
        <v>103</v>
      </c>
      <c r="F117" s="126">
        <v>18</v>
      </c>
      <c r="G117" s="223">
        <v>22</v>
      </c>
      <c r="H117" s="127">
        <v>38</v>
      </c>
      <c r="I117" s="223">
        <v>16</v>
      </c>
      <c r="J117" s="128">
        <v>101</v>
      </c>
      <c r="K117" s="226">
        <v>4</v>
      </c>
      <c r="L117" s="50"/>
    </row>
    <row r="118" spans="1:12" s="26" customFormat="1">
      <c r="A118" s="105">
        <v>6</v>
      </c>
      <c r="B118" s="105">
        <v>4</v>
      </c>
      <c r="C118" s="106">
        <v>3</v>
      </c>
      <c r="D118" s="95">
        <v>5566008</v>
      </c>
      <c r="E118" s="45" t="s">
        <v>114</v>
      </c>
      <c r="F118" s="126">
        <v>6</v>
      </c>
      <c r="G118" s="223">
        <v>49</v>
      </c>
      <c r="H118" s="127">
        <v>26</v>
      </c>
      <c r="I118" s="223">
        <v>15</v>
      </c>
      <c r="J118" s="128">
        <v>43</v>
      </c>
      <c r="K118" s="226">
        <v>4</v>
      </c>
      <c r="L118" s="50"/>
    </row>
    <row r="119" spans="1:12" s="26" customFormat="1">
      <c r="A119" s="105">
        <v>6</v>
      </c>
      <c r="B119" s="105">
        <v>4</v>
      </c>
      <c r="C119" s="106">
        <v>3</v>
      </c>
      <c r="D119" s="95">
        <v>5370004</v>
      </c>
      <c r="E119" s="45" t="s">
        <v>71</v>
      </c>
      <c r="F119" s="126">
        <v>9</v>
      </c>
      <c r="G119" s="223">
        <v>70</v>
      </c>
      <c r="H119" s="127">
        <v>27</v>
      </c>
      <c r="I119" s="223">
        <v>16</v>
      </c>
      <c r="J119" s="128">
        <v>51</v>
      </c>
      <c r="K119" s="226">
        <v>4</v>
      </c>
      <c r="L119" s="50"/>
    </row>
    <row r="120" spans="1:12" s="26" customFormat="1">
      <c r="A120" s="105">
        <v>6</v>
      </c>
      <c r="B120" s="105">
        <v>4</v>
      </c>
      <c r="C120" s="106">
        <v>3</v>
      </c>
      <c r="D120" s="95">
        <v>5562016</v>
      </c>
      <c r="E120" s="45" t="s">
        <v>108</v>
      </c>
      <c r="F120" s="126">
        <v>11</v>
      </c>
      <c r="G120" s="223">
        <v>66</v>
      </c>
      <c r="H120" s="127">
        <v>19</v>
      </c>
      <c r="I120" s="223">
        <v>21</v>
      </c>
      <c r="J120" s="128">
        <v>58</v>
      </c>
      <c r="K120" s="226">
        <v>5</v>
      </c>
      <c r="L120" s="50"/>
    </row>
    <row r="121" spans="1:12" s="26" customFormat="1">
      <c r="A121" s="105">
        <v>6</v>
      </c>
      <c r="B121" s="105">
        <v>4</v>
      </c>
      <c r="C121" s="106">
        <v>3</v>
      </c>
      <c r="D121" s="95">
        <v>5382020</v>
      </c>
      <c r="E121" s="45" t="s">
        <v>86</v>
      </c>
      <c r="F121" s="126">
        <v>17</v>
      </c>
      <c r="G121" s="223">
        <v>35</v>
      </c>
      <c r="H121" s="127">
        <v>19</v>
      </c>
      <c r="I121" s="223">
        <v>22</v>
      </c>
      <c r="J121" s="128">
        <v>121</v>
      </c>
      <c r="K121" s="226">
        <v>6</v>
      </c>
      <c r="L121" s="50"/>
    </row>
    <row r="122" spans="1:12" s="26" customFormat="1">
      <c r="A122" s="105">
        <v>6</v>
      </c>
      <c r="B122" s="105">
        <v>4</v>
      </c>
      <c r="C122" s="106">
        <v>3</v>
      </c>
      <c r="D122" s="95">
        <v>5954020</v>
      </c>
      <c r="E122" s="45" t="s">
        <v>141</v>
      </c>
      <c r="F122" s="126">
        <v>3</v>
      </c>
      <c r="G122" s="223">
        <v>15</v>
      </c>
      <c r="H122" s="127">
        <v>4</v>
      </c>
      <c r="I122" s="223">
        <v>10</v>
      </c>
      <c r="J122" s="128">
        <v>19</v>
      </c>
      <c r="K122" s="226">
        <v>7</v>
      </c>
      <c r="L122" s="50"/>
    </row>
    <row r="123" spans="1:12" s="26" customFormat="1">
      <c r="A123" s="105">
        <v>6</v>
      </c>
      <c r="B123" s="105">
        <v>4</v>
      </c>
      <c r="C123" s="106">
        <v>3</v>
      </c>
      <c r="D123" s="95">
        <v>5162016</v>
      </c>
      <c r="E123" s="45" t="s">
        <v>42</v>
      </c>
      <c r="F123" s="126">
        <v>3</v>
      </c>
      <c r="G123" s="223">
        <v>27</v>
      </c>
      <c r="H123" s="127">
        <v>26</v>
      </c>
      <c r="I123" s="223">
        <v>24</v>
      </c>
      <c r="J123" s="128">
        <v>58</v>
      </c>
      <c r="K123" s="226">
        <v>5</v>
      </c>
      <c r="L123" s="50"/>
    </row>
    <row r="124" spans="1:12" s="26" customFormat="1">
      <c r="A124" s="105">
        <v>6</v>
      </c>
      <c r="B124" s="105">
        <v>4</v>
      </c>
      <c r="C124" s="106">
        <v>3</v>
      </c>
      <c r="D124" s="95">
        <v>5154032</v>
      </c>
      <c r="E124" s="45" t="s">
        <v>28</v>
      </c>
      <c r="F124" s="126">
        <v>17</v>
      </c>
      <c r="G124" s="223">
        <v>44</v>
      </c>
      <c r="H124" s="127">
        <v>24</v>
      </c>
      <c r="I124" s="223">
        <v>20</v>
      </c>
      <c r="J124" s="128">
        <v>85</v>
      </c>
      <c r="K124" s="226">
        <v>7</v>
      </c>
      <c r="L124" s="50"/>
    </row>
    <row r="125" spans="1:12" s="26" customFormat="1">
      <c r="A125" s="105">
        <v>6</v>
      </c>
      <c r="B125" s="105">
        <v>4</v>
      </c>
      <c r="C125" s="106">
        <v>3</v>
      </c>
      <c r="D125" s="95">
        <v>5382024</v>
      </c>
      <c r="E125" s="45" t="s">
        <v>87</v>
      </c>
      <c r="F125" s="126">
        <v>7</v>
      </c>
      <c r="G125" s="223">
        <v>95</v>
      </c>
      <c r="H125" s="127">
        <v>20</v>
      </c>
      <c r="I125" s="223">
        <v>18</v>
      </c>
      <c r="J125" s="128">
        <v>21</v>
      </c>
      <c r="K125" s="226">
        <v>5</v>
      </c>
      <c r="L125" s="50"/>
    </row>
    <row r="126" spans="1:12" s="26" customFormat="1">
      <c r="A126" s="105">
        <v>6</v>
      </c>
      <c r="B126" s="105">
        <v>4</v>
      </c>
      <c r="C126" s="106">
        <v>3</v>
      </c>
      <c r="D126" s="95">
        <v>5378016</v>
      </c>
      <c r="E126" s="45" t="s">
        <v>80</v>
      </c>
      <c r="F126" s="126">
        <v>10</v>
      </c>
      <c r="G126" s="223">
        <v>25</v>
      </c>
      <c r="H126" s="127">
        <v>11</v>
      </c>
      <c r="I126" s="223">
        <v>12</v>
      </c>
      <c r="J126" s="128">
        <v>69</v>
      </c>
      <c r="K126" s="226">
        <v>13</v>
      </c>
      <c r="L126" s="50"/>
    </row>
    <row r="127" spans="1:12" s="26" customFormat="1">
      <c r="A127" s="105">
        <v>6</v>
      </c>
      <c r="B127" s="105">
        <v>4</v>
      </c>
      <c r="C127" s="106">
        <v>3</v>
      </c>
      <c r="D127" s="95">
        <v>5382028</v>
      </c>
      <c r="E127" s="45" t="s">
        <v>88</v>
      </c>
      <c r="F127" s="126">
        <v>8</v>
      </c>
      <c r="G127" s="223">
        <v>74</v>
      </c>
      <c r="H127" s="127">
        <v>17</v>
      </c>
      <c r="I127" s="223">
        <v>20</v>
      </c>
      <c r="J127" s="128">
        <v>56</v>
      </c>
      <c r="K127" s="226">
        <v>5</v>
      </c>
      <c r="L127" s="50"/>
    </row>
    <row r="128" spans="1:12" s="26" customFormat="1">
      <c r="A128" s="105">
        <v>6</v>
      </c>
      <c r="B128" s="105">
        <v>4</v>
      </c>
      <c r="C128" s="106">
        <v>3</v>
      </c>
      <c r="D128" s="95">
        <v>5382044</v>
      </c>
      <c r="E128" s="45" t="s">
        <v>90</v>
      </c>
      <c r="F128" s="126">
        <v>1</v>
      </c>
      <c r="G128" s="223">
        <v>147</v>
      </c>
      <c r="H128" s="127">
        <v>13</v>
      </c>
      <c r="I128" s="223">
        <v>32</v>
      </c>
      <c r="J128" s="128">
        <v>73</v>
      </c>
      <c r="K128" s="226">
        <v>6</v>
      </c>
      <c r="L128" s="50"/>
    </row>
    <row r="129" spans="1:12" s="26" customFormat="1">
      <c r="A129" s="105">
        <v>6</v>
      </c>
      <c r="B129" s="105">
        <v>4</v>
      </c>
      <c r="C129" s="106">
        <v>3</v>
      </c>
      <c r="D129" s="95">
        <v>5570028</v>
      </c>
      <c r="E129" s="45" t="s">
        <v>120</v>
      </c>
      <c r="F129" s="126">
        <v>1</v>
      </c>
      <c r="G129" s="223">
        <v>4</v>
      </c>
      <c r="H129" s="127">
        <v>37</v>
      </c>
      <c r="I129" s="223">
        <v>13</v>
      </c>
      <c r="J129" s="128">
        <v>218</v>
      </c>
      <c r="K129" s="226">
        <v>3</v>
      </c>
      <c r="L129" s="50"/>
    </row>
    <row r="130" spans="1:12" s="26" customFormat="1">
      <c r="A130" s="105">
        <v>6</v>
      </c>
      <c r="B130" s="105">
        <v>4</v>
      </c>
      <c r="C130" s="106">
        <v>3</v>
      </c>
      <c r="D130" s="95">
        <v>5378024</v>
      </c>
      <c r="E130" s="45" t="s">
        <v>81</v>
      </c>
      <c r="F130" s="126">
        <v>7</v>
      </c>
      <c r="G130" s="223">
        <v>37</v>
      </c>
      <c r="H130" s="127">
        <v>17</v>
      </c>
      <c r="I130" s="223">
        <v>23</v>
      </c>
      <c r="J130" s="128">
        <v>80</v>
      </c>
      <c r="K130" s="226">
        <v>5</v>
      </c>
      <c r="L130" s="50"/>
    </row>
    <row r="131" spans="1:12" s="26" customFormat="1">
      <c r="A131" s="105">
        <v>6</v>
      </c>
      <c r="B131" s="105">
        <v>4</v>
      </c>
      <c r="C131" s="106">
        <v>3</v>
      </c>
      <c r="D131" s="95">
        <v>5962052</v>
      </c>
      <c r="E131" s="45" t="s">
        <v>154</v>
      </c>
      <c r="F131" s="126">
        <v>4</v>
      </c>
      <c r="G131" s="223">
        <v>32</v>
      </c>
      <c r="H131" s="127">
        <v>9</v>
      </c>
      <c r="I131" s="223">
        <v>22</v>
      </c>
      <c r="J131" s="128">
        <v>28</v>
      </c>
      <c r="K131" s="226">
        <v>3</v>
      </c>
      <c r="L131" s="50"/>
    </row>
    <row r="132" spans="1:12" s="26" customFormat="1">
      <c r="A132" s="105">
        <v>6</v>
      </c>
      <c r="B132" s="105">
        <v>4</v>
      </c>
      <c r="C132" s="106">
        <v>3</v>
      </c>
      <c r="D132" s="95">
        <v>5770032</v>
      </c>
      <c r="E132" s="45" t="s">
        <v>131</v>
      </c>
      <c r="F132" s="126">
        <v>9</v>
      </c>
      <c r="G132" s="223">
        <v>20</v>
      </c>
      <c r="H132" s="127">
        <v>28</v>
      </c>
      <c r="I132" s="223">
        <v>15</v>
      </c>
      <c r="J132" s="128">
        <v>62</v>
      </c>
      <c r="K132" s="226">
        <v>5</v>
      </c>
      <c r="L132" s="50"/>
    </row>
    <row r="133" spans="1:12" s="26" customFormat="1">
      <c r="A133" s="105">
        <v>6</v>
      </c>
      <c r="B133" s="105">
        <v>4</v>
      </c>
      <c r="C133" s="106">
        <v>3</v>
      </c>
      <c r="D133" s="95">
        <v>5374036</v>
      </c>
      <c r="E133" s="45" t="s">
        <v>76</v>
      </c>
      <c r="F133" s="126">
        <v>2</v>
      </c>
      <c r="G133" s="223">
        <v>46</v>
      </c>
      <c r="H133" s="127">
        <v>5</v>
      </c>
      <c r="I133" s="223">
        <v>25</v>
      </c>
      <c r="J133" s="128">
        <v>63</v>
      </c>
      <c r="K133" s="226">
        <v>2</v>
      </c>
      <c r="L133" s="50"/>
    </row>
    <row r="134" spans="1:12" s="26" customFormat="1">
      <c r="A134" s="105">
        <v>6</v>
      </c>
      <c r="B134" s="105">
        <v>4</v>
      </c>
      <c r="C134" s="106">
        <v>3</v>
      </c>
      <c r="D134" s="95">
        <v>5754028</v>
      </c>
      <c r="E134" s="45" t="s">
        <v>269</v>
      </c>
      <c r="F134" s="126">
        <v>9</v>
      </c>
      <c r="G134" s="223">
        <v>51</v>
      </c>
      <c r="H134" s="127">
        <v>19</v>
      </c>
      <c r="I134" s="223">
        <v>19</v>
      </c>
      <c r="J134" s="128">
        <v>79</v>
      </c>
      <c r="K134" s="226">
        <v>4</v>
      </c>
      <c r="L134" s="50"/>
    </row>
    <row r="135" spans="1:12" s="26" customFormat="1">
      <c r="A135" s="105">
        <v>6</v>
      </c>
      <c r="B135" s="105">
        <v>4</v>
      </c>
      <c r="C135" s="106">
        <v>3</v>
      </c>
      <c r="D135" s="95">
        <v>5382048</v>
      </c>
      <c r="E135" s="45" t="s">
        <v>91</v>
      </c>
      <c r="F135" s="126">
        <v>2</v>
      </c>
      <c r="G135" s="223">
        <v>18</v>
      </c>
      <c r="H135" s="127">
        <v>13</v>
      </c>
      <c r="I135" s="223">
        <v>22</v>
      </c>
      <c r="J135" s="128">
        <v>17</v>
      </c>
      <c r="K135" s="226">
        <v>5</v>
      </c>
      <c r="L135" s="50"/>
    </row>
    <row r="136" spans="1:12" s="26" customFormat="1">
      <c r="A136" s="105">
        <v>6</v>
      </c>
      <c r="B136" s="105">
        <v>4</v>
      </c>
      <c r="C136" s="106">
        <v>3</v>
      </c>
      <c r="D136" s="95">
        <v>5170032</v>
      </c>
      <c r="E136" s="45" t="s">
        <v>51</v>
      </c>
      <c r="F136" s="126">
        <v>8</v>
      </c>
      <c r="G136" s="223">
        <v>5</v>
      </c>
      <c r="H136" s="127">
        <v>20</v>
      </c>
      <c r="I136" s="223">
        <v>12</v>
      </c>
      <c r="J136" s="128">
        <v>54</v>
      </c>
      <c r="K136" s="226">
        <v>3</v>
      </c>
      <c r="L136" s="50"/>
    </row>
    <row r="137" spans="1:12" s="26" customFormat="1">
      <c r="A137" s="105">
        <v>6</v>
      </c>
      <c r="B137" s="105">
        <v>4</v>
      </c>
      <c r="C137" s="106">
        <v>3</v>
      </c>
      <c r="D137" s="95">
        <v>5378028</v>
      </c>
      <c r="E137" s="45" t="s">
        <v>82</v>
      </c>
      <c r="F137" s="126">
        <v>4</v>
      </c>
      <c r="G137" s="223">
        <v>74</v>
      </c>
      <c r="H137" s="127">
        <v>16</v>
      </c>
      <c r="I137" s="223">
        <v>8</v>
      </c>
      <c r="J137" s="128">
        <v>42</v>
      </c>
      <c r="K137" s="226">
        <v>6</v>
      </c>
      <c r="L137" s="50"/>
    </row>
    <row r="138" spans="1:12" s="26" customFormat="1">
      <c r="A138" s="105">
        <v>6</v>
      </c>
      <c r="B138" s="105">
        <v>4</v>
      </c>
      <c r="C138" s="106">
        <v>3</v>
      </c>
      <c r="D138" s="95">
        <v>5958040</v>
      </c>
      <c r="E138" s="45" t="s">
        <v>147</v>
      </c>
      <c r="F138" s="126">
        <v>6</v>
      </c>
      <c r="G138" s="223">
        <v>101</v>
      </c>
      <c r="H138" s="127">
        <v>11</v>
      </c>
      <c r="I138" s="223">
        <v>19</v>
      </c>
      <c r="J138" s="128">
        <v>43</v>
      </c>
      <c r="K138" s="226">
        <v>3</v>
      </c>
      <c r="L138" s="50"/>
    </row>
    <row r="139" spans="1:12" s="26" customFormat="1">
      <c r="A139" s="105">
        <v>6</v>
      </c>
      <c r="B139" s="105">
        <v>4</v>
      </c>
      <c r="C139" s="106">
        <v>3</v>
      </c>
      <c r="D139" s="95">
        <v>5954028</v>
      </c>
      <c r="E139" s="45" t="s">
        <v>143</v>
      </c>
      <c r="F139" s="126">
        <v>5</v>
      </c>
      <c r="G139" s="223">
        <v>44</v>
      </c>
      <c r="H139" s="127">
        <v>9</v>
      </c>
      <c r="I139" s="223">
        <v>7</v>
      </c>
      <c r="J139" s="128">
        <v>70</v>
      </c>
      <c r="K139" s="226">
        <v>5</v>
      </c>
      <c r="L139" s="50"/>
    </row>
    <row r="140" spans="1:12" s="26" customFormat="1">
      <c r="A140" s="105">
        <v>6</v>
      </c>
      <c r="B140" s="105">
        <v>4</v>
      </c>
      <c r="C140" s="106">
        <v>3</v>
      </c>
      <c r="D140" s="95">
        <v>5958044</v>
      </c>
      <c r="E140" s="45" t="s">
        <v>148</v>
      </c>
      <c r="F140" s="126">
        <v>8</v>
      </c>
      <c r="G140" s="223">
        <v>6</v>
      </c>
      <c r="H140" s="127">
        <v>12</v>
      </c>
      <c r="I140" s="223">
        <v>5</v>
      </c>
      <c r="J140" s="128">
        <v>6</v>
      </c>
      <c r="K140" s="226">
        <v>6</v>
      </c>
      <c r="L140" s="50"/>
    </row>
    <row r="141" spans="1:12" s="26" customFormat="1">
      <c r="A141" s="105">
        <v>6</v>
      </c>
      <c r="B141" s="105">
        <v>4</v>
      </c>
      <c r="C141" s="106">
        <v>3</v>
      </c>
      <c r="D141" s="95">
        <v>5754044</v>
      </c>
      <c r="E141" s="45" t="s">
        <v>220</v>
      </c>
      <c r="F141" s="126">
        <v>5</v>
      </c>
      <c r="G141" s="223">
        <v>47</v>
      </c>
      <c r="H141" s="127">
        <v>11</v>
      </c>
      <c r="I141" s="223">
        <v>33</v>
      </c>
      <c r="J141" s="128">
        <v>54</v>
      </c>
      <c r="K141" s="226">
        <v>4</v>
      </c>
      <c r="L141" s="50"/>
    </row>
    <row r="142" spans="1:12" s="26" customFormat="1">
      <c r="A142" s="105">
        <v>6</v>
      </c>
      <c r="B142" s="105">
        <v>4</v>
      </c>
      <c r="C142" s="106">
        <v>3</v>
      </c>
      <c r="D142" s="95">
        <v>5974044</v>
      </c>
      <c r="E142" s="45" t="s">
        <v>159</v>
      </c>
      <c r="F142" s="126">
        <v>9</v>
      </c>
      <c r="G142" s="223">
        <v>19</v>
      </c>
      <c r="H142" s="127">
        <v>10</v>
      </c>
      <c r="I142" s="223">
        <v>33</v>
      </c>
      <c r="J142" s="128">
        <v>51</v>
      </c>
      <c r="K142" s="226">
        <v>8</v>
      </c>
      <c r="L142" s="50"/>
    </row>
    <row r="143" spans="1:12" s="26" customFormat="1">
      <c r="A143" s="105">
        <v>6</v>
      </c>
      <c r="B143" s="105">
        <v>4</v>
      </c>
      <c r="C143" s="106">
        <v>3</v>
      </c>
      <c r="D143" s="95">
        <v>5378032</v>
      </c>
      <c r="E143" s="45" t="s">
        <v>83</v>
      </c>
      <c r="F143" s="126">
        <v>13</v>
      </c>
      <c r="G143" s="223">
        <v>52</v>
      </c>
      <c r="H143" s="127">
        <v>24</v>
      </c>
      <c r="I143" s="223">
        <v>17</v>
      </c>
      <c r="J143" s="128">
        <v>90</v>
      </c>
      <c r="K143" s="226">
        <v>5</v>
      </c>
      <c r="L143" s="50"/>
    </row>
    <row r="144" spans="1:12" s="26" customFormat="1">
      <c r="A144" s="105">
        <v>6</v>
      </c>
      <c r="B144" s="105">
        <v>4</v>
      </c>
      <c r="C144" s="106">
        <v>3</v>
      </c>
      <c r="D144" s="95">
        <v>5954032</v>
      </c>
      <c r="E144" s="45" t="s">
        <v>144</v>
      </c>
      <c r="F144" s="126">
        <v>6</v>
      </c>
      <c r="G144" s="223">
        <v>9</v>
      </c>
      <c r="H144" s="127">
        <v>12</v>
      </c>
      <c r="I144" s="223">
        <v>33</v>
      </c>
      <c r="J144" s="128">
        <v>76</v>
      </c>
      <c r="K144" s="226">
        <v>7</v>
      </c>
      <c r="L144" s="50"/>
    </row>
    <row r="145" spans="1:12" s="26" customFormat="1">
      <c r="A145" s="105">
        <v>6</v>
      </c>
      <c r="B145" s="105">
        <v>4</v>
      </c>
      <c r="C145" s="106">
        <v>3</v>
      </c>
      <c r="D145" s="95">
        <v>5374048</v>
      </c>
      <c r="E145" s="45" t="s">
        <v>77</v>
      </c>
      <c r="F145" s="126">
        <v>11</v>
      </c>
      <c r="G145" s="223">
        <v>46</v>
      </c>
      <c r="H145" s="127">
        <v>13</v>
      </c>
      <c r="I145" s="223">
        <v>24</v>
      </c>
      <c r="J145" s="128">
        <v>22</v>
      </c>
      <c r="K145" s="226">
        <v>4</v>
      </c>
      <c r="L145" s="50"/>
    </row>
    <row r="146" spans="1:12" s="26" customFormat="1">
      <c r="A146" s="105">
        <v>6</v>
      </c>
      <c r="B146" s="105">
        <v>4</v>
      </c>
      <c r="C146" s="106">
        <v>3</v>
      </c>
      <c r="D146" s="95">
        <v>5374052</v>
      </c>
      <c r="E146" s="45" t="s">
        <v>78</v>
      </c>
      <c r="F146" s="126">
        <v>3</v>
      </c>
      <c r="G146" s="223">
        <v>43</v>
      </c>
      <c r="H146" s="127">
        <v>10</v>
      </c>
      <c r="I146" s="223">
        <v>30</v>
      </c>
      <c r="J146" s="128">
        <v>31</v>
      </c>
      <c r="K146" s="226">
        <v>4</v>
      </c>
      <c r="L146" s="50"/>
    </row>
    <row r="147" spans="1:12" s="26" customFormat="1">
      <c r="A147" s="140"/>
      <c r="B147" s="140"/>
      <c r="C147" s="141"/>
      <c r="D147" s="142"/>
      <c r="E147" s="88" t="s">
        <v>213</v>
      </c>
      <c r="F147" s="217">
        <v>260</v>
      </c>
      <c r="G147" s="224"/>
      <c r="H147" s="217">
        <v>620</v>
      </c>
      <c r="I147" s="224"/>
      <c r="J147" s="218">
        <v>2276</v>
      </c>
      <c r="K147" s="224"/>
      <c r="L147" s="50"/>
    </row>
    <row r="148" spans="1:12" s="26" customFormat="1">
      <c r="A148" s="105">
        <v>7</v>
      </c>
      <c r="B148" s="105">
        <v>1</v>
      </c>
      <c r="C148" s="106">
        <v>4</v>
      </c>
      <c r="D148" s="95">
        <v>5362008</v>
      </c>
      <c r="E148" s="45" t="s">
        <v>63</v>
      </c>
      <c r="F148" s="126">
        <v>14</v>
      </c>
      <c r="G148" s="223">
        <v>34</v>
      </c>
      <c r="H148" s="127">
        <v>83</v>
      </c>
      <c r="I148" s="223">
        <v>11</v>
      </c>
      <c r="J148" s="128">
        <v>90</v>
      </c>
      <c r="K148" s="226">
        <v>4</v>
      </c>
      <c r="L148" s="50"/>
    </row>
    <row r="149" spans="1:12" s="26" customFormat="1">
      <c r="A149" s="105">
        <v>7</v>
      </c>
      <c r="B149" s="105">
        <v>1</v>
      </c>
      <c r="C149" s="106">
        <v>4</v>
      </c>
      <c r="D149" s="95">
        <v>5562004</v>
      </c>
      <c r="E149" s="45" t="s">
        <v>104</v>
      </c>
      <c r="F149" s="126">
        <v>26</v>
      </c>
      <c r="G149" s="223">
        <v>47</v>
      </c>
      <c r="H149" s="127">
        <v>90</v>
      </c>
      <c r="I149" s="223">
        <v>15</v>
      </c>
      <c r="J149" s="128">
        <v>244</v>
      </c>
      <c r="K149" s="226">
        <v>4</v>
      </c>
      <c r="L149" s="50"/>
    </row>
    <row r="150" spans="1:12" s="26" customFormat="1">
      <c r="A150" s="105">
        <v>7</v>
      </c>
      <c r="B150" s="105">
        <v>1</v>
      </c>
      <c r="C150" s="106">
        <v>4</v>
      </c>
      <c r="D150" s="95">
        <v>5358008</v>
      </c>
      <c r="E150" s="45" t="s">
        <v>62</v>
      </c>
      <c r="F150" s="126">
        <v>26</v>
      </c>
      <c r="G150" s="223">
        <v>52</v>
      </c>
      <c r="H150" s="127">
        <v>67</v>
      </c>
      <c r="I150" s="223">
        <v>18</v>
      </c>
      <c r="J150" s="128">
        <v>93</v>
      </c>
      <c r="K150" s="226">
        <v>3</v>
      </c>
      <c r="L150" s="50"/>
    </row>
    <row r="151" spans="1:12" s="26" customFormat="1">
      <c r="A151" s="105">
        <v>7</v>
      </c>
      <c r="B151" s="105">
        <v>1</v>
      </c>
      <c r="C151" s="106">
        <v>4</v>
      </c>
      <c r="D151" s="95">
        <v>5334012</v>
      </c>
      <c r="E151" s="45" t="s">
        <v>58</v>
      </c>
      <c r="F151" s="126">
        <v>33</v>
      </c>
      <c r="G151" s="223">
        <v>57</v>
      </c>
      <c r="H151" s="127">
        <v>35</v>
      </c>
      <c r="I151" s="223">
        <v>24</v>
      </c>
      <c r="J151" s="128">
        <v>119</v>
      </c>
      <c r="K151" s="226">
        <v>4</v>
      </c>
      <c r="L151" s="50"/>
    </row>
    <row r="152" spans="1:12" s="26" customFormat="1">
      <c r="A152" s="105">
        <v>7</v>
      </c>
      <c r="B152" s="105">
        <v>1</v>
      </c>
      <c r="C152" s="106">
        <v>4</v>
      </c>
      <c r="D152" s="95">
        <v>5562014</v>
      </c>
      <c r="E152" s="45" t="s">
        <v>107</v>
      </c>
      <c r="F152" s="126">
        <v>35</v>
      </c>
      <c r="G152" s="223">
        <v>57</v>
      </c>
      <c r="H152" s="127">
        <v>102</v>
      </c>
      <c r="I152" s="223">
        <v>13</v>
      </c>
      <c r="J152" s="128">
        <v>389</v>
      </c>
      <c r="K152" s="226">
        <v>5</v>
      </c>
      <c r="L152" s="50"/>
    </row>
    <row r="153" spans="1:12" s="26" customFormat="1">
      <c r="A153" s="105">
        <v>7</v>
      </c>
      <c r="B153" s="105">
        <v>1</v>
      </c>
      <c r="C153" s="106">
        <v>4</v>
      </c>
      <c r="D153" s="95">
        <v>5562020</v>
      </c>
      <c r="E153" s="45" t="s">
        <v>109</v>
      </c>
      <c r="F153" s="126">
        <v>14</v>
      </c>
      <c r="G153" s="223">
        <v>71</v>
      </c>
      <c r="H153" s="127">
        <v>35</v>
      </c>
      <c r="I153" s="223">
        <v>12</v>
      </c>
      <c r="J153" s="128">
        <v>98</v>
      </c>
      <c r="K153" s="226">
        <v>5</v>
      </c>
      <c r="L153" s="50"/>
    </row>
    <row r="154" spans="1:12" s="26" customFormat="1">
      <c r="A154" s="105">
        <v>7</v>
      </c>
      <c r="B154" s="105">
        <v>1</v>
      </c>
      <c r="C154" s="106">
        <v>4</v>
      </c>
      <c r="D154" s="95">
        <v>5978024</v>
      </c>
      <c r="E154" s="45" t="s">
        <v>162</v>
      </c>
      <c r="F154" s="126">
        <v>36</v>
      </c>
      <c r="G154" s="223">
        <v>21</v>
      </c>
      <c r="H154" s="127">
        <v>90</v>
      </c>
      <c r="I154" s="223">
        <v>18</v>
      </c>
      <c r="J154" s="128">
        <v>104</v>
      </c>
      <c r="K154" s="226">
        <v>7</v>
      </c>
      <c r="L154" s="50"/>
    </row>
    <row r="155" spans="1:12" s="26" customFormat="1">
      <c r="A155" s="105">
        <v>7</v>
      </c>
      <c r="B155" s="105">
        <v>1</v>
      </c>
      <c r="C155" s="106">
        <v>4</v>
      </c>
      <c r="D155" s="95">
        <v>5562024</v>
      </c>
      <c r="E155" s="45" t="s">
        <v>110</v>
      </c>
      <c r="F155" s="126">
        <v>28</v>
      </c>
      <c r="G155" s="223">
        <v>65</v>
      </c>
      <c r="H155" s="127">
        <v>72</v>
      </c>
      <c r="I155" s="223">
        <v>16</v>
      </c>
      <c r="J155" s="128">
        <v>217</v>
      </c>
      <c r="K155" s="226">
        <v>5</v>
      </c>
      <c r="L155" s="50"/>
    </row>
    <row r="156" spans="1:12" s="26" customFormat="1">
      <c r="A156" s="105">
        <v>7</v>
      </c>
      <c r="B156" s="105">
        <v>1</v>
      </c>
      <c r="C156" s="106">
        <v>4</v>
      </c>
      <c r="D156" s="95">
        <v>5770024</v>
      </c>
      <c r="E156" s="45" t="s">
        <v>130</v>
      </c>
      <c r="F156" s="126">
        <v>24</v>
      </c>
      <c r="G156" s="223">
        <v>112</v>
      </c>
      <c r="H156" s="127">
        <v>46</v>
      </c>
      <c r="I156" s="223">
        <v>33</v>
      </c>
      <c r="J156" s="128">
        <v>278</v>
      </c>
      <c r="K156" s="226">
        <v>4</v>
      </c>
      <c r="L156" s="50"/>
    </row>
    <row r="157" spans="1:12" s="26" customFormat="1">
      <c r="A157" s="105">
        <v>7</v>
      </c>
      <c r="B157" s="105">
        <v>1</v>
      </c>
      <c r="C157" s="106">
        <v>4</v>
      </c>
      <c r="D157" s="95">
        <v>5562032</v>
      </c>
      <c r="E157" s="45" t="s">
        <v>112</v>
      </c>
      <c r="F157" s="126">
        <v>42</v>
      </c>
      <c r="G157" s="223">
        <v>37</v>
      </c>
      <c r="H157" s="127">
        <v>94</v>
      </c>
      <c r="I157" s="223">
        <v>13</v>
      </c>
      <c r="J157" s="128">
        <v>244</v>
      </c>
      <c r="K157" s="226">
        <v>4</v>
      </c>
      <c r="L157" s="50"/>
    </row>
    <row r="158" spans="1:12" s="26" customFormat="1">
      <c r="A158" s="105">
        <v>7</v>
      </c>
      <c r="B158" s="105">
        <v>1</v>
      </c>
      <c r="C158" s="106">
        <v>4</v>
      </c>
      <c r="D158" s="95">
        <v>5334032</v>
      </c>
      <c r="E158" s="45" t="s">
        <v>60</v>
      </c>
      <c r="F158" s="126">
        <v>10</v>
      </c>
      <c r="G158" s="223">
        <v>71</v>
      </c>
      <c r="H158" s="127">
        <v>38</v>
      </c>
      <c r="I158" s="223">
        <v>16</v>
      </c>
      <c r="J158" s="128">
        <v>266</v>
      </c>
      <c r="K158" s="226">
        <v>8</v>
      </c>
      <c r="L158" s="50"/>
    </row>
    <row r="159" spans="1:12" s="26" customFormat="1">
      <c r="A159" s="140"/>
      <c r="B159" s="140"/>
      <c r="C159" s="141"/>
      <c r="D159" s="142"/>
      <c r="E159" s="88" t="s">
        <v>214</v>
      </c>
      <c r="F159" s="217">
        <v>288</v>
      </c>
      <c r="G159" s="224"/>
      <c r="H159" s="217">
        <v>752</v>
      </c>
      <c r="I159" s="224"/>
      <c r="J159" s="218">
        <v>2142</v>
      </c>
      <c r="K159" s="224"/>
      <c r="L159" s="50"/>
    </row>
    <row r="160" spans="1:12" s="26" customFormat="1">
      <c r="A160" s="105">
        <v>8</v>
      </c>
      <c r="B160" s="105">
        <v>2</v>
      </c>
      <c r="C160" s="106">
        <v>4</v>
      </c>
      <c r="D160" s="95">
        <v>5570004</v>
      </c>
      <c r="E160" s="45" t="s">
        <v>118</v>
      </c>
      <c r="F160" s="126">
        <v>9</v>
      </c>
      <c r="G160" s="223">
        <v>59</v>
      </c>
      <c r="H160" s="127">
        <v>35</v>
      </c>
      <c r="I160" s="223">
        <v>21</v>
      </c>
      <c r="J160" s="128">
        <v>138</v>
      </c>
      <c r="K160" s="226">
        <v>4</v>
      </c>
      <c r="L160" s="50"/>
    </row>
    <row r="161" spans="1:12" s="26" customFormat="1">
      <c r="A161" s="105">
        <v>8</v>
      </c>
      <c r="B161" s="105">
        <v>2</v>
      </c>
      <c r="C161" s="106">
        <v>4</v>
      </c>
      <c r="D161" s="95">
        <v>5766008</v>
      </c>
      <c r="E161" s="45" t="s">
        <v>125</v>
      </c>
      <c r="F161" s="126">
        <v>15</v>
      </c>
      <c r="G161" s="223">
        <v>61</v>
      </c>
      <c r="H161" s="127">
        <v>39</v>
      </c>
      <c r="I161" s="223">
        <v>13</v>
      </c>
      <c r="J161" s="128">
        <v>110</v>
      </c>
      <c r="K161" s="226">
        <v>5</v>
      </c>
      <c r="L161" s="50"/>
    </row>
    <row r="162" spans="1:12" s="26" customFormat="1">
      <c r="A162" s="105">
        <v>8</v>
      </c>
      <c r="B162" s="105">
        <v>2</v>
      </c>
      <c r="C162" s="106">
        <v>4</v>
      </c>
      <c r="D162" s="95">
        <v>5766020</v>
      </c>
      <c r="E162" s="45" t="s">
        <v>126</v>
      </c>
      <c r="F162" s="126">
        <v>26</v>
      </c>
      <c r="G162" s="223">
        <v>24</v>
      </c>
      <c r="H162" s="127">
        <v>76</v>
      </c>
      <c r="I162" s="223">
        <v>15</v>
      </c>
      <c r="J162" s="128">
        <v>210</v>
      </c>
      <c r="K162" s="226">
        <v>3</v>
      </c>
      <c r="L162" s="50"/>
    </row>
    <row r="163" spans="1:12" s="26" customFormat="1">
      <c r="A163" s="105">
        <v>8</v>
      </c>
      <c r="B163" s="105">
        <v>2</v>
      </c>
      <c r="C163" s="106">
        <v>4</v>
      </c>
      <c r="D163" s="95">
        <v>5562012</v>
      </c>
      <c r="E163" s="45" t="s">
        <v>106</v>
      </c>
      <c r="F163" s="126">
        <v>11</v>
      </c>
      <c r="G163" s="223">
        <v>73</v>
      </c>
      <c r="H163" s="127">
        <v>39</v>
      </c>
      <c r="I163" s="223">
        <v>15</v>
      </c>
      <c r="J163" s="128">
        <v>52</v>
      </c>
      <c r="K163" s="226">
        <v>4</v>
      </c>
      <c r="L163" s="50"/>
    </row>
    <row r="164" spans="1:12" s="26" customFormat="1">
      <c r="A164" s="105">
        <v>8</v>
      </c>
      <c r="B164" s="105">
        <v>2</v>
      </c>
      <c r="C164" s="106">
        <v>4</v>
      </c>
      <c r="D164" s="95">
        <v>5758012</v>
      </c>
      <c r="E164" s="45" t="s">
        <v>123</v>
      </c>
      <c r="F164" s="126">
        <v>23</v>
      </c>
      <c r="G164" s="223">
        <v>24</v>
      </c>
      <c r="H164" s="127">
        <v>61</v>
      </c>
      <c r="I164" s="223">
        <v>26</v>
      </c>
      <c r="J164" s="128">
        <v>241</v>
      </c>
      <c r="K164" s="226">
        <v>3</v>
      </c>
      <c r="L164" s="50"/>
    </row>
    <row r="165" spans="1:12" s="26" customFormat="1">
      <c r="A165" s="105">
        <v>8</v>
      </c>
      <c r="B165" s="105">
        <v>2</v>
      </c>
      <c r="C165" s="106">
        <v>4</v>
      </c>
      <c r="D165" s="95">
        <v>5962024</v>
      </c>
      <c r="E165" s="45" t="s">
        <v>151</v>
      </c>
      <c r="F165" s="126">
        <v>7</v>
      </c>
      <c r="G165" s="223">
        <v>44</v>
      </c>
      <c r="H165" s="127">
        <v>5</v>
      </c>
      <c r="I165" s="223">
        <v>25</v>
      </c>
      <c r="J165" s="128">
        <v>46</v>
      </c>
      <c r="K165" s="226">
        <v>4</v>
      </c>
      <c r="L165" s="50"/>
    </row>
    <row r="166" spans="1:12" s="26" customFormat="1">
      <c r="A166" s="105">
        <v>8</v>
      </c>
      <c r="B166" s="105">
        <v>2</v>
      </c>
      <c r="C166" s="106">
        <v>4</v>
      </c>
      <c r="D166" s="95">
        <v>5362032</v>
      </c>
      <c r="E166" s="45" t="s">
        <v>68</v>
      </c>
      <c r="F166" s="126">
        <v>22</v>
      </c>
      <c r="G166" s="223">
        <v>59</v>
      </c>
      <c r="H166" s="127">
        <v>54</v>
      </c>
      <c r="I166" s="223">
        <v>22</v>
      </c>
      <c r="J166" s="128">
        <v>164</v>
      </c>
      <c r="K166" s="226">
        <v>4</v>
      </c>
      <c r="L166" s="50"/>
    </row>
    <row r="167" spans="1:12" s="26" customFormat="1">
      <c r="A167" s="105">
        <v>8</v>
      </c>
      <c r="B167" s="105">
        <v>2</v>
      </c>
      <c r="C167" s="106">
        <v>4</v>
      </c>
      <c r="D167" s="95">
        <v>5962032</v>
      </c>
      <c r="E167" s="45" t="s">
        <v>152</v>
      </c>
      <c r="F167" s="126">
        <v>18</v>
      </c>
      <c r="G167" s="223">
        <v>75</v>
      </c>
      <c r="H167" s="127">
        <v>58</v>
      </c>
      <c r="I167" s="223">
        <v>17</v>
      </c>
      <c r="J167" s="128">
        <v>146</v>
      </c>
      <c r="K167" s="226">
        <v>4</v>
      </c>
      <c r="L167" s="50"/>
    </row>
    <row r="168" spans="1:12" s="26" customFormat="1">
      <c r="A168" s="105">
        <v>8</v>
      </c>
      <c r="B168" s="105">
        <v>2</v>
      </c>
      <c r="C168" s="106">
        <v>4</v>
      </c>
      <c r="D168" s="95">
        <v>5170024</v>
      </c>
      <c r="E168" s="45" t="s">
        <v>50</v>
      </c>
      <c r="F168" s="126">
        <v>32</v>
      </c>
      <c r="G168" s="223">
        <v>47</v>
      </c>
      <c r="H168" s="127">
        <v>91</v>
      </c>
      <c r="I168" s="223">
        <v>15</v>
      </c>
      <c r="J168" s="128">
        <v>375</v>
      </c>
      <c r="K168" s="226">
        <v>4</v>
      </c>
      <c r="L168" s="50"/>
    </row>
    <row r="169" spans="1:12" s="26" customFormat="1">
      <c r="A169" s="105">
        <v>8</v>
      </c>
      <c r="B169" s="105">
        <v>2</v>
      </c>
      <c r="C169" s="106">
        <v>4</v>
      </c>
      <c r="D169" s="95">
        <v>5162024</v>
      </c>
      <c r="E169" s="45" t="s">
        <v>44</v>
      </c>
      <c r="F169" s="126">
        <v>26</v>
      </c>
      <c r="G169" s="223">
        <v>60</v>
      </c>
      <c r="H169" s="127">
        <v>88</v>
      </c>
      <c r="I169" s="223">
        <v>25</v>
      </c>
      <c r="J169" s="128">
        <v>278</v>
      </c>
      <c r="K169" s="226">
        <v>4</v>
      </c>
      <c r="L169" s="50"/>
    </row>
    <row r="170" spans="1:12" s="26" customFormat="1">
      <c r="A170" s="105">
        <v>8</v>
      </c>
      <c r="B170" s="105">
        <v>2</v>
      </c>
      <c r="C170" s="106">
        <v>4</v>
      </c>
      <c r="D170" s="95">
        <v>5774032</v>
      </c>
      <c r="E170" s="45" t="s">
        <v>132</v>
      </c>
      <c r="F170" s="126">
        <v>32</v>
      </c>
      <c r="G170" s="223">
        <v>28</v>
      </c>
      <c r="H170" s="127">
        <v>100</v>
      </c>
      <c r="I170" s="223">
        <v>20</v>
      </c>
      <c r="J170" s="128">
        <v>402</v>
      </c>
      <c r="K170" s="226">
        <v>4</v>
      </c>
      <c r="L170" s="50"/>
    </row>
    <row r="171" spans="1:12" s="26" customFormat="1">
      <c r="A171" s="105">
        <v>8</v>
      </c>
      <c r="B171" s="105">
        <v>2</v>
      </c>
      <c r="C171" s="106">
        <v>4</v>
      </c>
      <c r="D171" s="95">
        <v>5970040</v>
      </c>
      <c r="E171" s="45" t="s">
        <v>156</v>
      </c>
      <c r="F171" s="126">
        <v>24</v>
      </c>
      <c r="G171" s="223">
        <v>43</v>
      </c>
      <c r="H171" s="127">
        <v>91</v>
      </c>
      <c r="I171" s="223">
        <v>19</v>
      </c>
      <c r="J171" s="128">
        <v>97</v>
      </c>
      <c r="K171" s="226">
        <v>3</v>
      </c>
      <c r="L171" s="50"/>
    </row>
    <row r="172" spans="1:12" s="26" customFormat="1">
      <c r="A172" s="105">
        <v>8</v>
      </c>
      <c r="B172" s="105">
        <v>2</v>
      </c>
      <c r="C172" s="106">
        <v>4</v>
      </c>
      <c r="D172" s="95">
        <v>5382068</v>
      </c>
      <c r="E172" s="45" t="s">
        <v>94</v>
      </c>
      <c r="F172" s="126">
        <v>23</v>
      </c>
      <c r="G172" s="223">
        <v>41</v>
      </c>
      <c r="H172" s="127">
        <v>68</v>
      </c>
      <c r="I172" s="223">
        <v>19</v>
      </c>
      <c r="J172" s="128">
        <v>198</v>
      </c>
      <c r="K172" s="226">
        <v>6</v>
      </c>
      <c r="L172" s="50"/>
    </row>
    <row r="173" spans="1:12" s="26" customFormat="1">
      <c r="A173" s="105">
        <v>8</v>
      </c>
      <c r="B173" s="105">
        <v>2</v>
      </c>
      <c r="C173" s="106">
        <v>4</v>
      </c>
      <c r="D173" s="95">
        <v>5978036</v>
      </c>
      <c r="E173" s="45" t="s">
        <v>165</v>
      </c>
      <c r="F173" s="126">
        <v>32</v>
      </c>
      <c r="G173" s="223">
        <v>12</v>
      </c>
      <c r="H173" s="127">
        <v>78</v>
      </c>
      <c r="I173" s="223">
        <v>21</v>
      </c>
      <c r="J173" s="128">
        <v>71</v>
      </c>
      <c r="K173" s="226">
        <v>5</v>
      </c>
      <c r="L173" s="50"/>
    </row>
    <row r="174" spans="1:12" s="26" customFormat="1">
      <c r="A174" s="105">
        <v>8</v>
      </c>
      <c r="B174" s="105">
        <v>2</v>
      </c>
      <c r="C174" s="106">
        <v>4</v>
      </c>
      <c r="D174" s="95">
        <v>5166032</v>
      </c>
      <c r="E174" s="45" t="s">
        <v>46</v>
      </c>
      <c r="F174" s="126">
        <v>36</v>
      </c>
      <c r="G174" s="223">
        <v>37</v>
      </c>
      <c r="H174" s="127">
        <v>78</v>
      </c>
      <c r="I174" s="223">
        <v>15</v>
      </c>
      <c r="J174" s="128">
        <v>121</v>
      </c>
      <c r="K174" s="226">
        <v>3</v>
      </c>
      <c r="L174" s="50"/>
    </row>
    <row r="175" spans="1:12" s="26" customFormat="1">
      <c r="A175" s="105">
        <v>8</v>
      </c>
      <c r="B175" s="105">
        <v>2</v>
      </c>
      <c r="C175" s="106">
        <v>4</v>
      </c>
      <c r="D175" s="95">
        <v>5170048</v>
      </c>
      <c r="E175" s="45" t="s">
        <v>53</v>
      </c>
      <c r="F175" s="126">
        <v>25</v>
      </c>
      <c r="G175" s="223">
        <v>37</v>
      </c>
      <c r="H175" s="127">
        <v>63</v>
      </c>
      <c r="I175" s="223">
        <v>15</v>
      </c>
      <c r="J175" s="128">
        <v>176</v>
      </c>
      <c r="K175" s="226">
        <v>5</v>
      </c>
      <c r="L175" s="50"/>
    </row>
    <row r="176" spans="1:12" s="26" customFormat="1">
      <c r="A176" s="105">
        <v>8</v>
      </c>
      <c r="B176" s="105">
        <v>2</v>
      </c>
      <c r="C176" s="106">
        <v>4</v>
      </c>
      <c r="D176" s="95">
        <v>5954036</v>
      </c>
      <c r="E176" s="45" t="s">
        <v>145</v>
      </c>
      <c r="F176" s="126">
        <v>29</v>
      </c>
      <c r="G176" s="223">
        <v>65</v>
      </c>
      <c r="H176" s="127">
        <v>53</v>
      </c>
      <c r="I176" s="223">
        <v>20</v>
      </c>
      <c r="J176" s="128">
        <v>256</v>
      </c>
      <c r="K176" s="226">
        <v>6</v>
      </c>
      <c r="L176" s="50"/>
    </row>
    <row r="177" spans="1:12" s="26" customFormat="1">
      <c r="A177" s="140"/>
      <c r="B177" s="140"/>
      <c r="C177" s="141"/>
      <c r="D177" s="142"/>
      <c r="E177" s="88" t="s">
        <v>215</v>
      </c>
      <c r="F177" s="217">
        <v>390</v>
      </c>
      <c r="G177" s="224"/>
      <c r="H177" s="217">
        <v>1077</v>
      </c>
      <c r="I177" s="224"/>
      <c r="J177" s="218">
        <v>3081</v>
      </c>
      <c r="K177" s="224"/>
      <c r="L177" s="50"/>
    </row>
    <row r="178" spans="1:12" s="26" customFormat="1">
      <c r="A178" s="105">
        <v>9</v>
      </c>
      <c r="B178" s="105">
        <v>3</v>
      </c>
      <c r="C178" s="106">
        <v>4</v>
      </c>
      <c r="D178" s="95">
        <v>5958004</v>
      </c>
      <c r="E178" s="45" t="s">
        <v>146</v>
      </c>
      <c r="F178" s="126">
        <v>15</v>
      </c>
      <c r="G178" s="223">
        <v>14</v>
      </c>
      <c r="H178" s="127">
        <v>34</v>
      </c>
      <c r="I178" s="223">
        <v>17</v>
      </c>
      <c r="J178" s="128">
        <v>112</v>
      </c>
      <c r="K178" s="226">
        <v>6</v>
      </c>
      <c r="L178" s="50"/>
    </row>
    <row r="179" spans="1:12" s="26" customFormat="1">
      <c r="A179" s="105">
        <v>9</v>
      </c>
      <c r="B179" s="105">
        <v>3</v>
      </c>
      <c r="C179" s="106">
        <v>4</v>
      </c>
      <c r="D179" s="95">
        <v>5378004</v>
      </c>
      <c r="E179" s="45" t="s">
        <v>79</v>
      </c>
      <c r="F179" s="126">
        <v>12</v>
      </c>
      <c r="G179" s="223">
        <v>50</v>
      </c>
      <c r="H179" s="127">
        <v>33</v>
      </c>
      <c r="I179" s="223">
        <v>11</v>
      </c>
      <c r="J179" s="128">
        <v>125</v>
      </c>
      <c r="K179" s="226">
        <v>5</v>
      </c>
      <c r="L179" s="50"/>
    </row>
    <row r="180" spans="1:12" s="26" customFormat="1">
      <c r="A180" s="105">
        <v>9</v>
      </c>
      <c r="B180" s="105">
        <v>3</v>
      </c>
      <c r="C180" s="106">
        <v>4</v>
      </c>
      <c r="D180" s="95">
        <v>5554008</v>
      </c>
      <c r="E180" s="45" t="s">
        <v>99</v>
      </c>
      <c r="F180" s="126">
        <v>34</v>
      </c>
      <c r="G180" s="223">
        <v>40</v>
      </c>
      <c r="H180" s="127">
        <v>47</v>
      </c>
      <c r="I180" s="223">
        <v>16</v>
      </c>
      <c r="J180" s="128">
        <v>143</v>
      </c>
      <c r="K180" s="226">
        <v>5</v>
      </c>
      <c r="L180" s="50"/>
    </row>
    <row r="181" spans="1:12" s="26" customFormat="1">
      <c r="A181" s="105">
        <v>9</v>
      </c>
      <c r="B181" s="105">
        <v>3</v>
      </c>
      <c r="C181" s="106">
        <v>4</v>
      </c>
      <c r="D181" s="95">
        <v>5170008</v>
      </c>
      <c r="E181" s="45" t="s">
        <v>48</v>
      </c>
      <c r="F181" s="126">
        <v>23</v>
      </c>
      <c r="G181" s="223">
        <v>12</v>
      </c>
      <c r="H181" s="127">
        <v>90</v>
      </c>
      <c r="I181" s="223">
        <v>12</v>
      </c>
      <c r="J181" s="128">
        <v>211</v>
      </c>
      <c r="K181" s="226">
        <v>5</v>
      </c>
      <c r="L181" s="50"/>
    </row>
    <row r="182" spans="1:12" s="26" customFormat="1">
      <c r="A182" s="105">
        <v>9</v>
      </c>
      <c r="B182" s="105">
        <v>3</v>
      </c>
      <c r="C182" s="106">
        <v>4</v>
      </c>
      <c r="D182" s="95">
        <v>5162004</v>
      </c>
      <c r="E182" s="45" t="s">
        <v>40</v>
      </c>
      <c r="F182" s="126">
        <v>20</v>
      </c>
      <c r="G182" s="223">
        <v>40</v>
      </c>
      <c r="H182" s="127">
        <v>13</v>
      </c>
      <c r="I182" s="223">
        <v>36</v>
      </c>
      <c r="J182" s="128">
        <v>107</v>
      </c>
      <c r="K182" s="226">
        <v>6</v>
      </c>
      <c r="L182" s="50"/>
    </row>
    <row r="183" spans="1:12" s="26" customFormat="1">
      <c r="A183" s="105">
        <v>9</v>
      </c>
      <c r="B183" s="105">
        <v>3</v>
      </c>
      <c r="C183" s="106">
        <v>4</v>
      </c>
      <c r="D183" s="95">
        <v>5362024</v>
      </c>
      <c r="E183" s="45" t="s">
        <v>66</v>
      </c>
      <c r="F183" s="126">
        <v>9</v>
      </c>
      <c r="G183" s="223">
        <v>37</v>
      </c>
      <c r="H183" s="127">
        <v>19</v>
      </c>
      <c r="I183" s="223">
        <v>26</v>
      </c>
      <c r="J183" s="128">
        <v>186</v>
      </c>
      <c r="K183" s="226">
        <v>5</v>
      </c>
      <c r="L183" s="50"/>
    </row>
    <row r="184" spans="1:12" s="26" customFormat="1">
      <c r="A184" s="105">
        <v>9</v>
      </c>
      <c r="B184" s="105">
        <v>3</v>
      </c>
      <c r="C184" s="106">
        <v>4</v>
      </c>
      <c r="D184" s="95">
        <v>5162008</v>
      </c>
      <c r="E184" s="45" t="s">
        <v>41</v>
      </c>
      <c r="F184" s="126">
        <v>13</v>
      </c>
      <c r="G184" s="223">
        <v>61</v>
      </c>
      <c r="H184" s="127">
        <v>45</v>
      </c>
      <c r="I184" s="223">
        <v>24</v>
      </c>
      <c r="J184" s="128">
        <v>87</v>
      </c>
      <c r="K184" s="226">
        <v>8</v>
      </c>
      <c r="L184" s="50"/>
    </row>
    <row r="185" spans="1:12" s="26" customFormat="1">
      <c r="A185" s="105">
        <v>9</v>
      </c>
      <c r="B185" s="105">
        <v>3</v>
      </c>
      <c r="C185" s="106">
        <v>4</v>
      </c>
      <c r="D185" s="95">
        <v>5754008</v>
      </c>
      <c r="E185" s="45" t="s">
        <v>121</v>
      </c>
      <c r="F185" s="126">
        <v>30</v>
      </c>
      <c r="G185" s="223">
        <v>37</v>
      </c>
      <c r="H185" s="127">
        <v>107</v>
      </c>
      <c r="I185" s="223">
        <v>14</v>
      </c>
      <c r="J185" s="128">
        <v>249</v>
      </c>
      <c r="K185" s="226">
        <v>4</v>
      </c>
      <c r="L185" s="50"/>
    </row>
    <row r="186" spans="1:12" s="26" customFormat="1">
      <c r="A186" s="105">
        <v>9</v>
      </c>
      <c r="B186" s="105">
        <v>3</v>
      </c>
      <c r="C186" s="106">
        <v>4</v>
      </c>
      <c r="D186" s="95">
        <v>5954016</v>
      </c>
      <c r="E186" s="45" t="s">
        <v>140</v>
      </c>
      <c r="F186" s="126">
        <v>28</v>
      </c>
      <c r="G186" s="223">
        <v>20</v>
      </c>
      <c r="H186" s="127">
        <v>64</v>
      </c>
      <c r="I186" s="223">
        <v>17</v>
      </c>
      <c r="J186" s="128">
        <v>169</v>
      </c>
      <c r="K186" s="226">
        <v>6</v>
      </c>
      <c r="L186" s="50"/>
    </row>
    <row r="187" spans="1:12" s="26" customFormat="1">
      <c r="A187" s="105">
        <v>9</v>
      </c>
      <c r="B187" s="105">
        <v>3</v>
      </c>
      <c r="C187" s="106">
        <v>4</v>
      </c>
      <c r="D187" s="95">
        <v>5158016</v>
      </c>
      <c r="E187" s="45" t="s">
        <v>33</v>
      </c>
      <c r="F187" s="126">
        <v>9</v>
      </c>
      <c r="G187" s="223">
        <v>127</v>
      </c>
      <c r="H187" s="127">
        <v>23</v>
      </c>
      <c r="I187" s="223">
        <v>27</v>
      </c>
      <c r="J187" s="128">
        <v>97</v>
      </c>
      <c r="K187" s="226">
        <v>3</v>
      </c>
      <c r="L187" s="50"/>
    </row>
    <row r="188" spans="1:12" s="26" customFormat="1">
      <c r="A188" s="105">
        <v>9</v>
      </c>
      <c r="B188" s="105">
        <v>3</v>
      </c>
      <c r="C188" s="106">
        <v>4</v>
      </c>
      <c r="D188" s="95">
        <v>5362028</v>
      </c>
      <c r="E188" s="45" t="s">
        <v>67</v>
      </c>
      <c r="F188" s="126">
        <v>7</v>
      </c>
      <c r="G188" s="223">
        <v>29</v>
      </c>
      <c r="H188" s="127">
        <v>33</v>
      </c>
      <c r="I188" s="223">
        <v>24</v>
      </c>
      <c r="J188" s="128">
        <v>92</v>
      </c>
      <c r="K188" s="226">
        <v>5</v>
      </c>
      <c r="L188" s="50"/>
    </row>
    <row r="189" spans="1:12" s="26" customFormat="1">
      <c r="A189" s="105">
        <v>9</v>
      </c>
      <c r="B189" s="105">
        <v>3</v>
      </c>
      <c r="C189" s="106">
        <v>4</v>
      </c>
      <c r="D189" s="95">
        <v>5974028</v>
      </c>
      <c r="E189" s="45" t="s">
        <v>157</v>
      </c>
      <c r="F189" s="126">
        <v>22</v>
      </c>
      <c r="G189" s="223">
        <v>40</v>
      </c>
      <c r="H189" s="127">
        <v>41</v>
      </c>
      <c r="I189" s="223">
        <v>29</v>
      </c>
      <c r="J189" s="128">
        <v>146</v>
      </c>
      <c r="K189" s="226">
        <v>5</v>
      </c>
      <c r="L189" s="50"/>
    </row>
    <row r="190" spans="1:12" s="26" customFormat="1">
      <c r="A190" s="105">
        <v>9</v>
      </c>
      <c r="B190" s="105">
        <v>3</v>
      </c>
      <c r="C190" s="106">
        <v>4</v>
      </c>
      <c r="D190" s="95">
        <v>5962040</v>
      </c>
      <c r="E190" s="45" t="s">
        <v>153</v>
      </c>
      <c r="F190" s="126">
        <v>8</v>
      </c>
      <c r="G190" s="223">
        <v>61</v>
      </c>
      <c r="H190" s="127">
        <v>35</v>
      </c>
      <c r="I190" s="223">
        <v>14</v>
      </c>
      <c r="J190" s="128">
        <v>71</v>
      </c>
      <c r="K190" s="226">
        <v>4</v>
      </c>
      <c r="L190" s="50"/>
    </row>
    <row r="191" spans="1:12" s="26" customFormat="1">
      <c r="A191" s="105">
        <v>9</v>
      </c>
      <c r="B191" s="105">
        <v>3</v>
      </c>
      <c r="C191" s="106">
        <v>4</v>
      </c>
      <c r="D191" s="95">
        <v>5158028</v>
      </c>
      <c r="E191" s="45" t="s">
        <v>37</v>
      </c>
      <c r="F191" s="126">
        <v>11</v>
      </c>
      <c r="G191" s="223">
        <v>34</v>
      </c>
      <c r="H191" s="127">
        <v>40</v>
      </c>
      <c r="I191" s="223">
        <v>22</v>
      </c>
      <c r="J191" s="128">
        <v>183</v>
      </c>
      <c r="K191" s="226">
        <v>6</v>
      </c>
      <c r="L191" s="50"/>
    </row>
    <row r="192" spans="1:12" s="26" customFormat="1">
      <c r="A192" s="105">
        <v>9</v>
      </c>
      <c r="B192" s="105">
        <v>3</v>
      </c>
      <c r="C192" s="106">
        <v>4</v>
      </c>
      <c r="D192" s="95">
        <v>5566076</v>
      </c>
      <c r="E192" s="45" t="s">
        <v>117</v>
      </c>
      <c r="F192" s="126">
        <v>17</v>
      </c>
      <c r="G192" s="223">
        <v>50</v>
      </c>
      <c r="H192" s="127">
        <v>40</v>
      </c>
      <c r="I192" s="223">
        <v>30</v>
      </c>
      <c r="J192" s="128">
        <v>121</v>
      </c>
      <c r="K192" s="226">
        <v>4</v>
      </c>
      <c r="L192" s="50"/>
    </row>
    <row r="193" spans="1:13" s="26" customFormat="1">
      <c r="A193" s="105">
        <v>9</v>
      </c>
      <c r="B193" s="105">
        <v>3</v>
      </c>
      <c r="C193" s="106">
        <v>4</v>
      </c>
      <c r="D193" s="95">
        <v>5382056</v>
      </c>
      <c r="E193" s="45" t="s">
        <v>92</v>
      </c>
      <c r="F193" s="126">
        <v>7</v>
      </c>
      <c r="G193" s="223">
        <v>63</v>
      </c>
      <c r="H193" s="127">
        <v>11</v>
      </c>
      <c r="I193" s="223">
        <v>23</v>
      </c>
      <c r="J193" s="128">
        <v>113</v>
      </c>
      <c r="K193" s="226">
        <v>8</v>
      </c>
      <c r="L193" s="50"/>
    </row>
    <row r="194" spans="1:13" s="26" customFormat="1">
      <c r="A194" s="105">
        <v>9</v>
      </c>
      <c r="B194" s="105">
        <v>3</v>
      </c>
      <c r="C194" s="106">
        <v>4</v>
      </c>
      <c r="D194" s="95">
        <v>5158032</v>
      </c>
      <c r="E194" s="45" t="s">
        <v>38</v>
      </c>
      <c r="F194" s="126">
        <v>22</v>
      </c>
      <c r="G194" s="223">
        <v>48</v>
      </c>
      <c r="H194" s="127">
        <v>60</v>
      </c>
      <c r="I194" s="223">
        <v>19</v>
      </c>
      <c r="J194" s="128">
        <v>146</v>
      </c>
      <c r="K194" s="226">
        <v>4</v>
      </c>
      <c r="L194" s="50"/>
    </row>
    <row r="195" spans="1:13" s="25" customFormat="1">
      <c r="A195" s="140"/>
      <c r="B195" s="140"/>
      <c r="C195" s="141"/>
      <c r="D195" s="142"/>
      <c r="E195" s="88" t="s">
        <v>218</v>
      </c>
      <c r="F195" s="219">
        <v>287</v>
      </c>
      <c r="G195" s="225"/>
      <c r="H195" s="220">
        <v>735</v>
      </c>
      <c r="I195" s="225"/>
      <c r="J195" s="221">
        <v>2358</v>
      </c>
      <c r="K195" s="225"/>
      <c r="L195" s="52"/>
    </row>
    <row r="196" spans="1:13" s="26" customFormat="1">
      <c r="A196" s="105">
        <v>10</v>
      </c>
      <c r="B196" s="105">
        <v>4</v>
      </c>
      <c r="C196" s="106">
        <v>4</v>
      </c>
      <c r="D196" s="95">
        <v>5566028</v>
      </c>
      <c r="E196" s="45" t="s">
        <v>116</v>
      </c>
      <c r="F196" s="126">
        <v>19</v>
      </c>
      <c r="G196" s="223">
        <v>44</v>
      </c>
      <c r="H196" s="127">
        <v>30</v>
      </c>
      <c r="I196" s="223">
        <v>22</v>
      </c>
      <c r="J196" s="128">
        <v>87</v>
      </c>
      <c r="K196" s="226">
        <v>5</v>
      </c>
      <c r="L196" s="50"/>
    </row>
    <row r="197" spans="1:13" s="26" customFormat="1">
      <c r="A197" s="105">
        <v>10</v>
      </c>
      <c r="B197" s="105">
        <v>4</v>
      </c>
      <c r="C197" s="106">
        <v>4</v>
      </c>
      <c r="D197" s="95">
        <v>5158020</v>
      </c>
      <c r="E197" s="45" t="s">
        <v>34</v>
      </c>
      <c r="F197" s="126">
        <v>11</v>
      </c>
      <c r="G197" s="223">
        <v>48</v>
      </c>
      <c r="H197" s="127">
        <v>13</v>
      </c>
      <c r="I197" s="223">
        <v>38</v>
      </c>
      <c r="J197" s="128">
        <v>69</v>
      </c>
      <c r="K197" s="226">
        <v>4</v>
      </c>
      <c r="L197" s="50"/>
    </row>
    <row r="198" spans="1:13" s="26" customFormat="1">
      <c r="A198" s="105">
        <v>10</v>
      </c>
      <c r="B198" s="105">
        <v>4</v>
      </c>
      <c r="C198" s="106">
        <v>4</v>
      </c>
      <c r="D198" s="95">
        <v>5162022</v>
      </c>
      <c r="E198" s="45" t="s">
        <v>43</v>
      </c>
      <c r="F198" s="126">
        <v>1</v>
      </c>
      <c r="G198" s="223">
        <v>5</v>
      </c>
      <c r="H198" s="127">
        <v>19</v>
      </c>
      <c r="I198" s="223">
        <v>19</v>
      </c>
      <c r="J198" s="128">
        <v>76</v>
      </c>
      <c r="K198" s="226">
        <v>5</v>
      </c>
      <c r="L198" s="50"/>
    </row>
    <row r="199" spans="1:13" s="26" customFormat="1">
      <c r="A199" s="105">
        <v>10</v>
      </c>
      <c r="B199" s="105">
        <v>4</v>
      </c>
      <c r="C199" s="106">
        <v>4</v>
      </c>
      <c r="D199" s="95">
        <v>5362036</v>
      </c>
      <c r="E199" s="45" t="s">
        <v>69</v>
      </c>
      <c r="F199" s="126">
        <v>11</v>
      </c>
      <c r="G199" s="223">
        <v>42</v>
      </c>
      <c r="H199" s="127">
        <v>24</v>
      </c>
      <c r="I199" s="223">
        <v>12</v>
      </c>
      <c r="J199" s="128">
        <v>108</v>
      </c>
      <c r="K199" s="226">
        <v>6</v>
      </c>
      <c r="L199" s="50"/>
    </row>
    <row r="200" spans="1:13" s="26" customFormat="1">
      <c r="A200" s="105">
        <v>10</v>
      </c>
      <c r="B200" s="105">
        <v>4</v>
      </c>
      <c r="C200" s="106">
        <v>4</v>
      </c>
      <c r="D200" s="95">
        <v>5166036</v>
      </c>
      <c r="E200" s="45" t="s">
        <v>47</v>
      </c>
      <c r="F200" s="126">
        <v>8</v>
      </c>
      <c r="G200" s="223">
        <v>54</v>
      </c>
      <c r="H200" s="127">
        <v>20</v>
      </c>
      <c r="I200" s="223">
        <v>22</v>
      </c>
      <c r="J200" s="128">
        <v>94</v>
      </c>
      <c r="K200" s="226">
        <v>5</v>
      </c>
      <c r="L200" s="50"/>
    </row>
    <row r="201" spans="1:13" s="25" customFormat="1">
      <c r="A201" s="140"/>
      <c r="B201" s="140"/>
      <c r="C201" s="140"/>
      <c r="D201" s="142"/>
      <c r="E201" s="88" t="s">
        <v>288</v>
      </c>
      <c r="F201" s="219">
        <v>50</v>
      </c>
      <c r="G201" s="222"/>
      <c r="H201" s="220">
        <v>106</v>
      </c>
      <c r="I201" s="222"/>
      <c r="J201" s="220">
        <v>434</v>
      </c>
      <c r="K201" s="222"/>
      <c r="L201" s="54"/>
    </row>
    <row r="202" spans="1:13" s="26" customFormat="1">
      <c r="A202" s="132"/>
      <c r="B202" s="132"/>
      <c r="C202" s="132"/>
      <c r="D202" s="133"/>
      <c r="E202" s="60" t="s">
        <v>179</v>
      </c>
      <c r="F202" s="60">
        <v>5100</v>
      </c>
      <c r="G202" s="60"/>
      <c r="H202" s="60">
        <v>14036</v>
      </c>
      <c r="I202" s="60"/>
      <c r="J202" s="60">
        <v>36499</v>
      </c>
      <c r="K202" s="60"/>
      <c r="L202" s="29"/>
    </row>
    <row r="203" spans="1:13" s="26" customFormat="1">
      <c r="A203" s="132"/>
      <c r="B203" s="132"/>
      <c r="C203" s="132"/>
      <c r="D203" s="133"/>
      <c r="E203" s="60" t="s">
        <v>200</v>
      </c>
      <c r="F203" s="60">
        <v>2737</v>
      </c>
      <c r="G203" s="60"/>
      <c r="H203" s="60">
        <v>7860</v>
      </c>
      <c r="I203" s="60"/>
      <c r="J203" s="60">
        <v>20134</v>
      </c>
      <c r="K203" s="60"/>
      <c r="L203" s="29"/>
    </row>
    <row r="204" spans="1:13" s="26" customFormat="1">
      <c r="A204" s="132"/>
      <c r="B204" s="132"/>
      <c r="C204" s="132"/>
      <c r="D204" s="133"/>
      <c r="E204" s="60" t="s">
        <v>201</v>
      </c>
      <c r="F204" s="60">
        <v>2363</v>
      </c>
      <c r="G204" s="60"/>
      <c r="H204" s="60">
        <v>6176</v>
      </c>
      <c r="I204" s="60"/>
      <c r="J204" s="60">
        <v>16365</v>
      </c>
      <c r="K204" s="60"/>
      <c r="L204" s="29"/>
    </row>
    <row r="205" spans="1:13" s="26" customFormat="1">
      <c r="A205" s="46" t="s">
        <v>380</v>
      </c>
      <c r="B205" s="46"/>
      <c r="C205" s="46"/>
      <c r="D205" s="227"/>
      <c r="E205" s="11"/>
      <c r="F205" s="60"/>
      <c r="G205" s="61"/>
      <c r="H205" s="60"/>
      <c r="I205" s="61"/>
      <c r="J205" s="60"/>
      <c r="K205" s="46"/>
      <c r="L205" s="46"/>
    </row>
    <row r="206" spans="1:13" s="26" customFormat="1">
      <c r="A206" s="46" t="s">
        <v>378</v>
      </c>
      <c r="B206" s="46"/>
      <c r="C206" s="46"/>
      <c r="D206" s="227"/>
      <c r="E206" s="11"/>
      <c r="F206" s="60"/>
      <c r="G206" s="61"/>
      <c r="H206" s="60"/>
      <c r="I206" s="61"/>
      <c r="J206" s="60"/>
      <c r="K206" s="46"/>
      <c r="L206" s="46"/>
    </row>
    <row r="207" spans="1:13" s="26" customFormat="1" ht="12.75" customHeight="1">
      <c r="A207" s="46">
        <v>1</v>
      </c>
      <c r="B207" s="408" t="s">
        <v>367</v>
      </c>
      <c r="C207" s="408"/>
      <c r="D207" s="408"/>
      <c r="E207" s="408"/>
      <c r="F207" s="408"/>
      <c r="G207" s="408"/>
      <c r="H207" s="408"/>
      <c r="I207" s="408"/>
      <c r="J207" s="408"/>
      <c r="K207" s="408"/>
      <c r="L207" s="228"/>
      <c r="M207" s="228"/>
    </row>
    <row r="208" spans="1:13" s="26" customFormat="1">
      <c r="A208" s="46"/>
      <c r="B208" s="408"/>
      <c r="C208" s="408"/>
      <c r="D208" s="408"/>
      <c r="E208" s="408"/>
      <c r="F208" s="408"/>
      <c r="G208" s="408"/>
      <c r="H208" s="408"/>
      <c r="I208" s="408"/>
      <c r="J208" s="408"/>
      <c r="K208" s="408"/>
      <c r="L208" s="228"/>
      <c r="M208" s="228"/>
    </row>
    <row r="209" spans="1:13" s="26" customFormat="1">
      <c r="A209" s="46"/>
      <c r="B209" s="408"/>
      <c r="C209" s="408"/>
      <c r="D209" s="408"/>
      <c r="E209" s="408"/>
      <c r="F209" s="408"/>
      <c r="G209" s="408"/>
      <c r="H209" s="408"/>
      <c r="I209" s="408"/>
      <c r="J209" s="408"/>
      <c r="K209" s="408"/>
      <c r="L209" s="229"/>
      <c r="M209" s="229"/>
    </row>
    <row r="210" spans="1:13">
      <c r="A210" s="38" t="s">
        <v>226</v>
      </c>
      <c r="F210" s="26"/>
      <c r="G210" s="26"/>
      <c r="H210" s="26"/>
      <c r="I210" s="26"/>
      <c r="J210" s="26"/>
      <c r="K210" s="26"/>
    </row>
    <row r="211" spans="1:13">
      <c r="F211" s="66"/>
      <c r="G211" s="66"/>
      <c r="H211" s="66"/>
      <c r="I211" s="66"/>
      <c r="J211" s="66"/>
    </row>
    <row r="212" spans="1:13">
      <c r="J212" s="66"/>
    </row>
    <row r="213" spans="1:13">
      <c r="F213" s="66"/>
      <c r="G213" s="66"/>
      <c r="H213" s="66"/>
      <c r="I213" s="66"/>
      <c r="J213" s="66"/>
    </row>
  </sheetData>
  <sortState ref="A32:L58">
    <sortCondition ref="E32:E58"/>
  </sortState>
  <mergeCells count="15">
    <mergeCell ref="B207:K209"/>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N24"/>
  <sheetViews>
    <sheetView tabSelected="1" zoomScale="80" zoomScaleNormal="80" workbookViewId="0">
      <selection activeCell="S46" sqref="S46"/>
    </sheetView>
  </sheetViews>
  <sheetFormatPr baseColWidth="10" defaultColWidth="11.42578125" defaultRowHeight="12.75"/>
  <cols>
    <col min="1" max="1" width="16.85546875" style="26" customWidth="1"/>
    <col min="2" max="6" width="14.42578125" style="26" customWidth="1"/>
    <col min="7" max="16384" width="11.42578125" style="26"/>
  </cols>
  <sheetData>
    <row r="1" spans="1:14" ht="18.75">
      <c r="A1" s="234" t="s">
        <v>408</v>
      </c>
      <c r="B1" s="74"/>
      <c r="C1" s="74"/>
      <c r="D1" s="74"/>
      <c r="E1" s="74"/>
      <c r="F1" s="74"/>
      <c r="G1" s="74"/>
      <c r="H1" s="74"/>
      <c r="I1" s="74"/>
      <c r="J1" s="74"/>
      <c r="K1" s="74"/>
      <c r="L1" s="74"/>
      <c r="M1" s="74"/>
      <c r="N1" s="74"/>
    </row>
    <row r="9" spans="1:14" ht="42" customHeight="1">
      <c r="A9" s="235" t="s">
        <v>327</v>
      </c>
      <c r="B9" s="235" t="s">
        <v>310</v>
      </c>
      <c r="C9" s="235" t="s">
        <v>311</v>
      </c>
      <c r="D9" s="235" t="s">
        <v>316</v>
      </c>
      <c r="E9" s="235" t="s">
        <v>312</v>
      </c>
      <c r="F9" s="235" t="s">
        <v>313</v>
      </c>
      <c r="G9" s="235" t="s">
        <v>325</v>
      </c>
    </row>
    <row r="10" spans="1:14" ht="24" customHeight="1">
      <c r="A10" s="236" t="s">
        <v>314</v>
      </c>
      <c r="B10" s="255">
        <v>471.72</v>
      </c>
      <c r="C10" s="256">
        <v>1302.42</v>
      </c>
      <c r="D10" s="255">
        <f>C10-B10</f>
        <v>830.7</v>
      </c>
      <c r="E10" s="255">
        <v>919.18</v>
      </c>
      <c r="F10" s="255">
        <v>929.41</v>
      </c>
      <c r="G10" s="255">
        <v>13</v>
      </c>
    </row>
    <row r="11" spans="1:14" ht="24" customHeight="1">
      <c r="A11" s="236" t="s">
        <v>317</v>
      </c>
      <c r="B11" s="255">
        <v>553.23</v>
      </c>
      <c r="C11" s="256">
        <v>1064.22</v>
      </c>
      <c r="D11" s="255">
        <f t="shared" ref="D11:D19" si="0">C11-B11</f>
        <v>510.99</v>
      </c>
      <c r="E11" s="255">
        <v>804.37</v>
      </c>
      <c r="F11" s="255">
        <v>809.25</v>
      </c>
      <c r="G11" s="255">
        <v>10</v>
      </c>
    </row>
    <row r="12" spans="1:14" ht="24" customHeight="1">
      <c r="A12" s="236" t="s">
        <v>315</v>
      </c>
      <c r="B12" s="255">
        <v>384.87</v>
      </c>
      <c r="C12" s="256">
        <v>849.18</v>
      </c>
      <c r="D12" s="255">
        <f t="shared" si="0"/>
        <v>464.30999999999995</v>
      </c>
      <c r="E12" s="255">
        <v>599.62</v>
      </c>
      <c r="F12" s="255">
        <v>591.84</v>
      </c>
      <c r="G12" s="255">
        <v>27</v>
      </c>
    </row>
    <row r="13" spans="1:14" ht="24" customHeight="1">
      <c r="A13" s="236" t="s">
        <v>318</v>
      </c>
      <c r="B13" s="255">
        <v>439.21</v>
      </c>
      <c r="C13" s="256">
        <v>1214.21</v>
      </c>
      <c r="D13" s="255">
        <f t="shared" si="0"/>
        <v>775</v>
      </c>
      <c r="E13" s="255">
        <v>847.15</v>
      </c>
      <c r="F13" s="255">
        <v>805.59</v>
      </c>
      <c r="G13" s="255">
        <v>19</v>
      </c>
    </row>
    <row r="14" spans="1:14" ht="24" customHeight="1">
      <c r="A14" s="236" t="s">
        <v>319</v>
      </c>
      <c r="B14" s="255">
        <v>319.20999999999998</v>
      </c>
      <c r="C14" s="256">
        <v>1137.8800000000001</v>
      </c>
      <c r="D14" s="255">
        <f t="shared" si="0"/>
        <v>818.67000000000007</v>
      </c>
      <c r="E14" s="255">
        <v>703.69</v>
      </c>
      <c r="F14" s="255">
        <v>694.7</v>
      </c>
      <c r="G14" s="255">
        <v>31</v>
      </c>
    </row>
    <row r="15" spans="1:14" ht="24" customHeight="1">
      <c r="A15" s="236" t="s">
        <v>320</v>
      </c>
      <c r="B15" s="255">
        <v>329.06</v>
      </c>
      <c r="C15" s="256">
        <v>1067.6400000000001</v>
      </c>
      <c r="D15" s="255">
        <f t="shared" si="0"/>
        <v>738.58000000000015</v>
      </c>
      <c r="E15" s="255">
        <v>606.19000000000005</v>
      </c>
      <c r="F15" s="255">
        <v>617.1</v>
      </c>
      <c r="G15" s="255">
        <v>36</v>
      </c>
    </row>
    <row r="16" spans="1:14" ht="24" customHeight="1">
      <c r="A16" s="236" t="s">
        <v>321</v>
      </c>
      <c r="B16" s="255">
        <v>566.21</v>
      </c>
      <c r="C16" s="256">
        <v>1270.1199999999999</v>
      </c>
      <c r="D16" s="255">
        <f t="shared" si="0"/>
        <v>703.90999999999985</v>
      </c>
      <c r="E16" s="255">
        <v>846.07</v>
      </c>
      <c r="F16" s="255">
        <v>868.07</v>
      </c>
      <c r="G16" s="255">
        <v>11</v>
      </c>
    </row>
    <row r="17" spans="1:12" ht="24" customHeight="1">
      <c r="A17" s="236" t="s">
        <v>322</v>
      </c>
      <c r="B17" s="255">
        <v>493.76</v>
      </c>
      <c r="C17" s="256">
        <v>1044.46</v>
      </c>
      <c r="D17" s="255">
        <f t="shared" si="0"/>
        <v>550.70000000000005</v>
      </c>
      <c r="E17" s="255">
        <v>785.27</v>
      </c>
      <c r="F17" s="255">
        <v>789.12</v>
      </c>
      <c r="G17" s="255">
        <v>17</v>
      </c>
    </row>
    <row r="18" spans="1:12" ht="24" customHeight="1">
      <c r="A18" s="236" t="s">
        <v>323</v>
      </c>
      <c r="B18" s="255">
        <v>452.09</v>
      </c>
      <c r="C18" s="256">
        <v>1082.45</v>
      </c>
      <c r="D18" s="255">
        <f t="shared" si="0"/>
        <v>630.36000000000013</v>
      </c>
      <c r="E18" s="255">
        <v>689.06</v>
      </c>
      <c r="F18" s="255">
        <v>664.27</v>
      </c>
      <c r="G18" s="255">
        <v>17</v>
      </c>
    </row>
    <row r="19" spans="1:12" ht="24" customHeight="1">
      <c r="A19" s="236" t="s">
        <v>324</v>
      </c>
      <c r="B19" s="255">
        <v>354.46</v>
      </c>
      <c r="C19" s="256">
        <v>841.2</v>
      </c>
      <c r="D19" s="255">
        <f t="shared" si="0"/>
        <v>486.74000000000007</v>
      </c>
      <c r="E19" s="255">
        <v>532.94000000000005</v>
      </c>
      <c r="F19" s="255">
        <v>542.82000000000005</v>
      </c>
      <c r="G19" s="255">
        <v>5</v>
      </c>
      <c r="H19" s="17"/>
    </row>
    <row r="20" spans="1:12">
      <c r="A20" s="237">
        <v>1</v>
      </c>
      <c r="B20" s="238" t="s">
        <v>391</v>
      </c>
      <c r="C20" s="239"/>
      <c r="D20" s="239"/>
      <c r="E20" s="239"/>
      <c r="F20" s="239"/>
      <c r="G20" s="239"/>
      <c r="H20" s="239"/>
      <c r="I20" s="239"/>
      <c r="J20" s="239"/>
      <c r="K20" s="239"/>
      <c r="L20" s="239"/>
    </row>
    <row r="21" spans="1:12">
      <c r="A21" s="240" t="s">
        <v>392</v>
      </c>
      <c r="B21" s="239"/>
      <c r="C21" s="239"/>
      <c r="D21" s="239"/>
      <c r="E21" s="239"/>
      <c r="F21" s="239"/>
      <c r="G21" s="239"/>
      <c r="H21" s="239"/>
      <c r="I21" s="239"/>
      <c r="J21" s="239"/>
      <c r="K21" s="239"/>
      <c r="L21" s="239"/>
    </row>
    <row r="23" spans="1:12" ht="14.25">
      <c r="A23" s="329"/>
    </row>
    <row r="24" spans="1:12" ht="15">
      <c r="A24" s="328" t="s">
        <v>422</v>
      </c>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B35"/>
  <sheetViews>
    <sheetView zoomScale="80" zoomScaleNormal="80" workbookViewId="0">
      <selection activeCell="B32" sqref="B32:O33"/>
    </sheetView>
  </sheetViews>
  <sheetFormatPr baseColWidth="10" defaultRowHeight="12.75"/>
  <cols>
    <col min="1" max="1" width="11.42578125" style="25"/>
  </cols>
  <sheetData>
    <row r="1" spans="1:16" s="25" customFormat="1" ht="18.75">
      <c r="A1" s="75" t="s">
        <v>236</v>
      </c>
      <c r="B1" s="26"/>
      <c r="C1" s="26"/>
      <c r="D1" s="26"/>
      <c r="E1" s="26"/>
      <c r="F1" s="26"/>
      <c r="G1" s="26"/>
      <c r="H1" s="26"/>
      <c r="I1" s="26"/>
      <c r="J1" s="26"/>
      <c r="K1" s="26"/>
      <c r="L1" s="26"/>
    </row>
    <row r="2" spans="1:16" s="25" customFormat="1" ht="18.75">
      <c r="A2" s="75" t="s">
        <v>394</v>
      </c>
      <c r="B2" s="26"/>
      <c r="C2" s="26"/>
      <c r="D2" s="26"/>
      <c r="E2" s="26"/>
      <c r="F2" s="26"/>
      <c r="G2" s="26"/>
      <c r="H2" s="26"/>
      <c r="I2" s="26"/>
      <c r="J2" s="26"/>
      <c r="K2" s="26"/>
      <c r="L2" s="26"/>
    </row>
    <row r="3" spans="1:16" s="25" customFormat="1" ht="18">
      <c r="A3" s="37"/>
    </row>
    <row r="4" spans="1:16" ht="15.75">
      <c r="A4" s="36" t="s">
        <v>225</v>
      </c>
    </row>
    <row r="7" spans="1:16" ht="14.25" customHeight="1">
      <c r="A7" s="167" t="s">
        <v>227</v>
      </c>
      <c r="B7" s="341" t="s">
        <v>301</v>
      </c>
      <c r="C7" s="341"/>
      <c r="D7" s="341"/>
      <c r="E7" s="341"/>
      <c r="F7" s="341"/>
      <c r="G7" s="341"/>
      <c r="H7" s="341"/>
      <c r="I7" s="341"/>
      <c r="J7" s="341"/>
      <c r="K7" s="341"/>
      <c r="L7" s="341"/>
      <c r="M7" s="341"/>
      <c r="N7" s="341"/>
      <c r="O7" s="341"/>
    </row>
    <row r="8" spans="1:16" s="25" customFormat="1" ht="14.25" customHeight="1">
      <c r="A8" s="42"/>
      <c r="B8" s="341"/>
      <c r="C8" s="341"/>
      <c r="D8" s="341"/>
      <c r="E8" s="341"/>
      <c r="F8" s="341"/>
      <c r="G8" s="341"/>
      <c r="H8" s="341"/>
      <c r="I8" s="341"/>
      <c r="J8" s="341"/>
      <c r="K8" s="341"/>
      <c r="L8" s="341"/>
      <c r="M8" s="341"/>
      <c r="N8" s="341"/>
      <c r="O8" s="341"/>
    </row>
    <row r="9" spans="1:16" ht="14.25" customHeight="1">
      <c r="A9" s="167" t="s">
        <v>228</v>
      </c>
      <c r="B9" s="78" t="s">
        <v>393</v>
      </c>
      <c r="C9" s="77"/>
      <c r="D9" s="77"/>
      <c r="E9" s="77"/>
      <c r="F9" s="77"/>
      <c r="G9" s="77"/>
      <c r="H9" s="77"/>
      <c r="I9" s="77"/>
      <c r="J9" s="77"/>
      <c r="K9" s="77"/>
      <c r="L9" s="77"/>
      <c r="M9" s="77"/>
      <c r="N9" s="77"/>
      <c r="O9" s="77"/>
    </row>
    <row r="10" spans="1:16" ht="12.75" customHeight="1">
      <c r="A10" s="167" t="s">
        <v>300</v>
      </c>
      <c r="B10" s="341" t="s">
        <v>404</v>
      </c>
      <c r="C10" s="341"/>
      <c r="D10" s="341"/>
      <c r="E10" s="341"/>
      <c r="F10" s="341"/>
      <c r="G10" s="341"/>
      <c r="H10" s="341"/>
      <c r="I10" s="341"/>
      <c r="J10" s="341"/>
      <c r="K10" s="341"/>
      <c r="L10" s="341"/>
      <c r="M10" s="341"/>
      <c r="N10" s="341"/>
      <c r="O10" s="341"/>
      <c r="P10" s="134"/>
    </row>
    <row r="11" spans="1:16" ht="13.5" customHeight="1">
      <c r="A11" s="41"/>
      <c r="B11" s="341"/>
      <c r="C11" s="341"/>
      <c r="D11" s="341"/>
      <c r="E11" s="341"/>
      <c r="F11" s="341"/>
      <c r="G11" s="341"/>
      <c r="H11" s="341"/>
      <c r="I11" s="341"/>
      <c r="J11" s="341"/>
      <c r="K11" s="341"/>
      <c r="L11" s="341"/>
      <c r="M11" s="341"/>
      <c r="N11" s="341"/>
      <c r="O11" s="341"/>
      <c r="P11" s="134"/>
    </row>
    <row r="12" spans="1:16" s="25" customFormat="1" ht="17.25" customHeight="1">
      <c r="A12" s="41"/>
      <c r="B12" s="341"/>
      <c r="C12" s="341"/>
      <c r="D12" s="341"/>
      <c r="E12" s="341"/>
      <c r="F12" s="341"/>
      <c r="G12" s="341"/>
      <c r="H12" s="341"/>
      <c r="I12" s="341"/>
      <c r="J12" s="341"/>
      <c r="K12" s="341"/>
      <c r="L12" s="341"/>
      <c r="M12" s="341"/>
      <c r="N12" s="341"/>
      <c r="O12" s="341"/>
      <c r="P12" s="134"/>
    </row>
    <row r="13" spans="1:16" s="25" customFormat="1" ht="15" customHeight="1">
      <c r="A13" s="167" t="s">
        <v>299</v>
      </c>
      <c r="B13" s="341" t="s">
        <v>395</v>
      </c>
      <c r="C13" s="341"/>
      <c r="D13" s="341"/>
      <c r="E13" s="341"/>
      <c r="F13" s="341"/>
      <c r="G13" s="341"/>
      <c r="H13" s="341"/>
      <c r="I13" s="341"/>
      <c r="J13" s="341"/>
      <c r="K13" s="341"/>
      <c r="L13" s="341"/>
      <c r="M13" s="341"/>
      <c r="N13" s="341"/>
      <c r="O13" s="341"/>
    </row>
    <row r="14" spans="1:16" s="25" customFormat="1" ht="13.5" customHeight="1">
      <c r="A14" s="42"/>
      <c r="B14" s="341"/>
      <c r="C14" s="341"/>
      <c r="D14" s="341"/>
      <c r="E14" s="341"/>
      <c r="F14" s="341"/>
      <c r="G14" s="341"/>
      <c r="H14" s="341"/>
      <c r="I14" s="341"/>
      <c r="J14" s="341"/>
      <c r="K14" s="341"/>
      <c r="L14" s="341"/>
      <c r="M14" s="341"/>
      <c r="N14" s="341"/>
      <c r="O14" s="341"/>
    </row>
    <row r="15" spans="1:16" s="25" customFormat="1" ht="18.75" customHeight="1">
      <c r="A15" s="42"/>
      <c r="B15" s="341"/>
      <c r="C15" s="341"/>
      <c r="D15" s="341"/>
      <c r="E15" s="341"/>
      <c r="F15" s="341"/>
      <c r="G15" s="341"/>
      <c r="H15" s="341"/>
      <c r="I15" s="341"/>
      <c r="J15" s="341"/>
      <c r="K15" s="341"/>
      <c r="L15" s="341"/>
      <c r="M15" s="341"/>
      <c r="N15" s="341"/>
      <c r="O15" s="341"/>
    </row>
    <row r="16" spans="1:16">
      <c r="A16" s="167" t="s">
        <v>229</v>
      </c>
      <c r="B16" s="341" t="s">
        <v>396</v>
      </c>
      <c r="C16" s="342"/>
      <c r="D16" s="342"/>
      <c r="E16" s="342"/>
      <c r="F16" s="342"/>
      <c r="G16" s="342"/>
      <c r="H16" s="342"/>
      <c r="I16" s="342"/>
      <c r="J16" s="342"/>
      <c r="K16" s="342"/>
      <c r="L16" s="342"/>
      <c r="M16" s="342"/>
      <c r="N16" s="342"/>
      <c r="O16" s="342"/>
    </row>
    <row r="17" spans="1:28">
      <c r="A17" s="41"/>
      <c r="B17" s="342"/>
      <c r="C17" s="342"/>
      <c r="D17" s="342"/>
      <c r="E17" s="342"/>
      <c r="F17" s="342"/>
      <c r="G17" s="342"/>
      <c r="H17" s="342"/>
      <c r="I17" s="342"/>
      <c r="J17" s="342"/>
      <c r="K17" s="342"/>
      <c r="L17" s="342"/>
      <c r="M17" s="342"/>
      <c r="N17" s="342"/>
      <c r="O17" s="342"/>
    </row>
    <row r="18" spans="1:28" ht="19.5" customHeight="1">
      <c r="A18" s="41"/>
      <c r="B18" s="342"/>
      <c r="C18" s="342"/>
      <c r="D18" s="342"/>
      <c r="E18" s="342"/>
      <c r="F18" s="342"/>
      <c r="G18" s="342"/>
      <c r="H18" s="342"/>
      <c r="I18" s="342"/>
      <c r="J18" s="342"/>
      <c r="K18" s="342"/>
      <c r="L18" s="342"/>
      <c r="M18" s="342"/>
      <c r="N18" s="342"/>
      <c r="O18" s="342"/>
    </row>
    <row r="19" spans="1:28">
      <c r="A19" s="167" t="s">
        <v>230</v>
      </c>
      <c r="B19" s="341" t="s">
        <v>397</v>
      </c>
      <c r="C19" s="342"/>
      <c r="D19" s="342"/>
      <c r="E19" s="342"/>
      <c r="F19" s="342"/>
      <c r="G19" s="342"/>
      <c r="H19" s="342"/>
      <c r="I19" s="342"/>
      <c r="J19" s="342"/>
      <c r="K19" s="342"/>
      <c r="L19" s="342"/>
      <c r="M19" s="342"/>
      <c r="N19" s="342"/>
      <c r="O19" s="342"/>
    </row>
    <row r="20" spans="1:28">
      <c r="A20" s="41"/>
      <c r="B20" s="342"/>
      <c r="C20" s="342"/>
      <c r="D20" s="342"/>
      <c r="E20" s="342"/>
      <c r="F20" s="342"/>
      <c r="G20" s="342"/>
      <c r="H20" s="342"/>
      <c r="I20" s="342"/>
      <c r="J20" s="342"/>
      <c r="K20" s="342"/>
      <c r="L20" s="342"/>
      <c r="M20" s="342"/>
      <c r="N20" s="342"/>
      <c r="O20" s="342"/>
    </row>
    <row r="21" spans="1:28" ht="19.5" customHeight="1">
      <c r="A21" s="41"/>
      <c r="B21" s="342"/>
      <c r="C21" s="342"/>
      <c r="D21" s="342"/>
      <c r="E21" s="342"/>
      <c r="F21" s="342"/>
      <c r="G21" s="342"/>
      <c r="H21" s="342"/>
      <c r="I21" s="342"/>
      <c r="J21" s="342"/>
      <c r="K21" s="342"/>
      <c r="L21" s="342"/>
      <c r="M21" s="342"/>
      <c r="N21" s="342"/>
      <c r="O21" s="342"/>
    </row>
    <row r="22" spans="1:28">
      <c r="A22" s="167" t="s">
        <v>231</v>
      </c>
      <c r="B22" s="341" t="s">
        <v>398</v>
      </c>
      <c r="C22" s="342"/>
      <c r="D22" s="342"/>
      <c r="E22" s="342"/>
      <c r="F22" s="342"/>
      <c r="G22" s="342"/>
      <c r="H22" s="342"/>
      <c r="I22" s="342"/>
      <c r="J22" s="342"/>
      <c r="K22" s="342"/>
      <c r="L22" s="342"/>
      <c r="M22" s="342"/>
      <c r="N22" s="342"/>
      <c r="O22" s="342"/>
    </row>
    <row r="23" spans="1:28">
      <c r="A23" s="41"/>
      <c r="B23" s="342"/>
      <c r="C23" s="342"/>
      <c r="D23" s="342"/>
      <c r="E23" s="342"/>
      <c r="F23" s="342"/>
      <c r="G23" s="342"/>
      <c r="H23" s="342"/>
      <c r="I23" s="342"/>
      <c r="J23" s="342"/>
      <c r="K23" s="342"/>
      <c r="L23" s="342"/>
      <c r="M23" s="342"/>
      <c r="N23" s="342"/>
      <c r="O23" s="342"/>
    </row>
    <row r="24" spans="1:28" ht="18.75" customHeight="1">
      <c r="A24" s="41"/>
      <c r="B24" s="342"/>
      <c r="C24" s="342"/>
      <c r="D24" s="342"/>
      <c r="E24" s="342"/>
      <c r="F24" s="342"/>
      <c r="G24" s="342"/>
      <c r="H24" s="342"/>
      <c r="I24" s="342"/>
      <c r="J24" s="342"/>
      <c r="K24" s="342"/>
      <c r="L24" s="342"/>
      <c r="M24" s="342"/>
      <c r="N24" s="342"/>
      <c r="O24" s="342"/>
    </row>
    <row r="25" spans="1:28">
      <c r="A25" s="167" t="s">
        <v>232</v>
      </c>
      <c r="B25" s="341" t="s">
        <v>399</v>
      </c>
      <c r="C25" s="342"/>
      <c r="D25" s="342"/>
      <c r="E25" s="342"/>
      <c r="F25" s="342"/>
      <c r="G25" s="342"/>
      <c r="H25" s="342"/>
      <c r="I25" s="342"/>
      <c r="J25" s="342"/>
      <c r="K25" s="342"/>
      <c r="L25" s="342"/>
      <c r="M25" s="342"/>
      <c r="N25" s="342"/>
      <c r="O25" s="342"/>
      <c r="P25" s="25"/>
      <c r="Q25" s="25"/>
      <c r="R25" s="25"/>
      <c r="S25" s="25"/>
      <c r="T25" s="25"/>
      <c r="U25" s="25"/>
      <c r="V25" s="25"/>
      <c r="W25" s="25"/>
      <c r="X25" s="25"/>
      <c r="Y25" s="25"/>
      <c r="Z25" s="25"/>
      <c r="AA25" s="25"/>
      <c r="AB25" s="25"/>
    </row>
    <row r="26" spans="1:28" ht="15.75" customHeight="1">
      <c r="A26" s="41"/>
      <c r="B26" s="342"/>
      <c r="C26" s="342"/>
      <c r="D26" s="342"/>
      <c r="E26" s="342"/>
      <c r="F26" s="342"/>
      <c r="G26" s="342"/>
      <c r="H26" s="342"/>
      <c r="I26" s="342"/>
      <c r="J26" s="342"/>
      <c r="K26" s="342"/>
      <c r="L26" s="342"/>
      <c r="M26" s="342"/>
      <c r="N26" s="342"/>
      <c r="O26" s="342"/>
      <c r="P26" s="25"/>
      <c r="Q26" s="25"/>
      <c r="R26" s="25"/>
      <c r="S26" s="25"/>
      <c r="T26" s="25"/>
      <c r="U26" s="25"/>
      <c r="V26" s="25"/>
      <c r="W26" s="25"/>
      <c r="X26" s="25"/>
      <c r="Y26" s="25"/>
      <c r="Z26" s="25"/>
      <c r="AA26" s="25"/>
      <c r="AB26" s="25"/>
    </row>
    <row r="27" spans="1:28">
      <c r="A27" s="168" t="s">
        <v>233</v>
      </c>
      <c r="B27" s="341" t="s">
        <v>400</v>
      </c>
      <c r="C27" s="342"/>
      <c r="D27" s="342"/>
      <c r="E27" s="342"/>
      <c r="F27" s="342"/>
      <c r="G27" s="342"/>
      <c r="H27" s="342"/>
      <c r="I27" s="342"/>
      <c r="J27" s="342"/>
      <c r="K27" s="342"/>
      <c r="L27" s="342"/>
      <c r="M27" s="342"/>
      <c r="N27" s="342"/>
      <c r="O27" s="342"/>
    </row>
    <row r="28" spans="1:28">
      <c r="B28" s="342"/>
      <c r="C28" s="342"/>
      <c r="D28" s="342"/>
      <c r="E28" s="342"/>
      <c r="F28" s="342"/>
      <c r="G28" s="342"/>
      <c r="H28" s="342"/>
      <c r="I28" s="342"/>
      <c r="J28" s="342"/>
      <c r="K28" s="342"/>
      <c r="L28" s="342"/>
      <c r="M28" s="342"/>
      <c r="N28" s="342"/>
      <c r="O28" s="342"/>
    </row>
    <row r="29" spans="1:28" ht="20.25" customHeight="1">
      <c r="B29" s="342"/>
      <c r="C29" s="342"/>
      <c r="D29" s="342"/>
      <c r="E29" s="342"/>
      <c r="F29" s="342"/>
      <c r="G29" s="342"/>
      <c r="H29" s="342"/>
      <c r="I29" s="342"/>
      <c r="J29" s="342"/>
      <c r="K29" s="342"/>
      <c r="L29" s="342"/>
      <c r="M29" s="342"/>
      <c r="N29" s="342"/>
      <c r="O29" s="342"/>
    </row>
    <row r="30" spans="1:28" ht="12.75" customHeight="1">
      <c r="A30" s="168" t="s">
        <v>234</v>
      </c>
      <c r="B30" s="341" t="s">
        <v>401</v>
      </c>
      <c r="C30" s="341"/>
      <c r="D30" s="341"/>
      <c r="E30" s="341"/>
      <c r="F30" s="341"/>
      <c r="G30" s="341"/>
      <c r="H30" s="341"/>
      <c r="I30" s="341"/>
      <c r="J30" s="341"/>
      <c r="K30" s="341"/>
      <c r="L30" s="341"/>
      <c r="M30" s="341"/>
      <c r="N30" s="341"/>
      <c r="O30" s="341"/>
    </row>
    <row r="31" spans="1:28" ht="15.75" customHeight="1">
      <c r="B31" s="341"/>
      <c r="C31" s="341"/>
      <c r="D31" s="341"/>
      <c r="E31" s="341"/>
      <c r="F31" s="341"/>
      <c r="G31" s="341"/>
      <c r="H31" s="341"/>
      <c r="I31" s="341"/>
      <c r="J31" s="341"/>
      <c r="K31" s="341"/>
      <c r="L31" s="341"/>
      <c r="M31" s="341"/>
      <c r="N31" s="341"/>
      <c r="O31" s="341"/>
    </row>
    <row r="32" spans="1:28">
      <c r="A32" s="168" t="s">
        <v>235</v>
      </c>
      <c r="B32" s="341" t="s">
        <v>402</v>
      </c>
      <c r="C32" s="342"/>
      <c r="D32" s="342"/>
      <c r="E32" s="342"/>
      <c r="F32" s="342"/>
      <c r="G32" s="342"/>
      <c r="H32" s="342"/>
      <c r="I32" s="342"/>
      <c r="J32" s="342"/>
      <c r="K32" s="342"/>
      <c r="L32" s="342"/>
      <c r="M32" s="342"/>
      <c r="N32" s="342"/>
      <c r="O32" s="342"/>
    </row>
    <row r="33" spans="1:15" ht="16.5" customHeight="1">
      <c r="B33" s="342"/>
      <c r="C33" s="342"/>
      <c r="D33" s="342"/>
      <c r="E33" s="342"/>
      <c r="F33" s="342"/>
      <c r="G33" s="342"/>
      <c r="H33" s="342"/>
      <c r="I33" s="342"/>
      <c r="J33" s="342"/>
      <c r="K33" s="342"/>
      <c r="L33" s="342"/>
      <c r="M33" s="342"/>
      <c r="N33" s="342"/>
      <c r="O33" s="342"/>
    </row>
    <row r="34" spans="1:15" s="26" customFormat="1" ht="12.75" customHeight="1">
      <c r="A34" s="169" t="s">
        <v>240</v>
      </c>
      <c r="B34" s="341" t="s">
        <v>403</v>
      </c>
      <c r="C34" s="342"/>
      <c r="D34" s="342"/>
      <c r="E34" s="342"/>
      <c r="F34" s="342"/>
      <c r="G34" s="342"/>
      <c r="H34" s="342"/>
      <c r="I34" s="342"/>
      <c r="J34" s="342"/>
      <c r="K34" s="342"/>
      <c r="L34" s="342"/>
      <c r="M34" s="342"/>
      <c r="N34" s="342"/>
      <c r="O34" s="342"/>
    </row>
    <row r="35" spans="1:15" s="26" customFormat="1" ht="18.75" customHeight="1">
      <c r="B35" s="342"/>
      <c r="C35" s="342"/>
      <c r="D35" s="342"/>
      <c r="E35" s="342"/>
      <c r="F35" s="342"/>
      <c r="G35" s="342"/>
      <c r="H35" s="342"/>
      <c r="I35" s="342"/>
      <c r="J35" s="342"/>
      <c r="K35" s="342"/>
      <c r="L35" s="342"/>
      <c r="M35" s="342"/>
      <c r="N35" s="342"/>
      <c r="O35" s="342"/>
    </row>
  </sheetData>
  <mergeCells count="11">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7" location="'Tab. 8 Eingliederungshilfen'!A1" display="Tabelle 8"/>
    <hyperlink ref="A30" location="'Tab. 9  Lebenslagen'!A1" display="Tabelle 9"/>
    <hyperlink ref="A32" location="'Tab. 10 Dauer und Intensität'!A1" display="Tabelle 10"/>
    <hyperlink ref="A34"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F213"/>
  <sheetViews>
    <sheetView zoomScale="80" zoomScaleNormal="80" workbookViewId="0">
      <pane ySplit="5" topLeftCell="A45" activePane="bottomLeft" state="frozen"/>
      <selection pane="bottomLeft" activeCell="E75" sqref="E75"/>
    </sheetView>
  </sheetViews>
  <sheetFormatPr baseColWidth="10" defaultRowHeight="12.75"/>
  <cols>
    <col min="1" max="1" width="14.5703125" customWidth="1"/>
    <col min="2" max="2" width="38" customWidth="1"/>
    <col min="3" max="3" width="11.42578125" customWidth="1"/>
    <col min="4" max="4" width="11.42578125" style="25" customWidth="1"/>
    <col min="5" max="7" width="11.42578125" customWidth="1"/>
  </cols>
  <sheetData>
    <row r="1" spans="1:6" s="25" customFormat="1" ht="18.75">
      <c r="A1" s="39" t="s">
        <v>296</v>
      </c>
    </row>
    <row r="2" spans="1:6" s="25" customFormat="1"/>
    <row r="3" spans="1:6" ht="12.75" customHeight="1">
      <c r="A3" s="347" t="s">
        <v>219</v>
      </c>
      <c r="B3" s="347" t="s">
        <v>326</v>
      </c>
      <c r="C3" s="347" t="s">
        <v>293</v>
      </c>
      <c r="D3" s="347" t="s">
        <v>307</v>
      </c>
      <c r="E3" s="347" t="s">
        <v>292</v>
      </c>
      <c r="F3" s="347" t="s">
        <v>223</v>
      </c>
    </row>
    <row r="4" spans="1:6" ht="12.75" customHeight="1">
      <c r="A4" s="348"/>
      <c r="B4" s="348" t="s">
        <v>221</v>
      </c>
      <c r="C4" s="348"/>
      <c r="D4" s="348"/>
      <c r="E4" s="348"/>
      <c r="F4" s="348"/>
    </row>
    <row r="5" spans="1:6" ht="45" customHeight="1">
      <c r="A5" s="349"/>
      <c r="B5" s="349" t="s">
        <v>222</v>
      </c>
      <c r="C5" s="349"/>
      <c r="D5" s="349"/>
      <c r="E5" s="349"/>
      <c r="F5" s="349"/>
    </row>
    <row r="6" spans="1:6">
      <c r="A6" s="44">
        <v>334000</v>
      </c>
      <c r="B6" s="45" t="s">
        <v>257</v>
      </c>
      <c r="C6" s="76">
        <v>3</v>
      </c>
      <c r="D6" s="76">
        <v>4</v>
      </c>
      <c r="E6" s="76">
        <v>2</v>
      </c>
      <c r="F6" s="76">
        <v>1</v>
      </c>
    </row>
    <row r="7" spans="1:6">
      <c r="A7" s="44">
        <v>334002</v>
      </c>
      <c r="B7" s="45" t="s">
        <v>249</v>
      </c>
      <c r="C7" s="76">
        <v>2</v>
      </c>
      <c r="D7" s="76">
        <v>2</v>
      </c>
      <c r="E7" s="76">
        <v>1</v>
      </c>
      <c r="F7" s="76">
        <v>1</v>
      </c>
    </row>
    <row r="8" spans="1:6">
      <c r="A8" s="44">
        <v>554004</v>
      </c>
      <c r="B8" s="45" t="s">
        <v>98</v>
      </c>
      <c r="C8" s="76">
        <v>6</v>
      </c>
      <c r="D8" s="76">
        <v>4</v>
      </c>
      <c r="E8" s="76">
        <v>3</v>
      </c>
      <c r="F8" s="76">
        <v>2</v>
      </c>
    </row>
    <row r="9" spans="1:6">
      <c r="A9" s="44">
        <v>570004</v>
      </c>
      <c r="B9" s="45" t="s">
        <v>118</v>
      </c>
      <c r="C9" s="76">
        <v>8</v>
      </c>
      <c r="D9" s="76">
        <v>2</v>
      </c>
      <c r="E9" s="76">
        <v>4</v>
      </c>
      <c r="F9" s="76">
        <v>2</v>
      </c>
    </row>
    <row r="10" spans="1:6">
      <c r="A10" s="44">
        <v>334004</v>
      </c>
      <c r="B10" s="45" t="s">
        <v>57</v>
      </c>
      <c r="C10" s="76">
        <v>4</v>
      </c>
      <c r="D10" s="76">
        <v>2</v>
      </c>
      <c r="E10" s="76">
        <v>3</v>
      </c>
      <c r="F10" s="76">
        <v>1</v>
      </c>
    </row>
    <row r="11" spans="1:6" ht="12.75" customHeight="1">
      <c r="A11" s="44">
        <v>962004</v>
      </c>
      <c r="B11" s="45" t="s">
        <v>149</v>
      </c>
      <c r="C11" s="76">
        <v>4</v>
      </c>
      <c r="D11" s="76">
        <v>2</v>
      </c>
      <c r="E11" s="76">
        <v>3</v>
      </c>
      <c r="F11" s="76">
        <v>2</v>
      </c>
    </row>
    <row r="12" spans="1:6">
      <c r="A12" s="44">
        <v>958004</v>
      </c>
      <c r="B12" s="45" t="s">
        <v>146</v>
      </c>
      <c r="C12" s="76">
        <v>9</v>
      </c>
      <c r="D12" s="76">
        <v>3</v>
      </c>
      <c r="E12" s="76">
        <v>4</v>
      </c>
      <c r="F12" s="76">
        <v>2</v>
      </c>
    </row>
    <row r="13" spans="1:6">
      <c r="A13" s="44">
        <v>382008</v>
      </c>
      <c r="B13" s="45" t="s">
        <v>84</v>
      </c>
      <c r="C13" s="76">
        <v>6</v>
      </c>
      <c r="D13" s="76">
        <v>4</v>
      </c>
      <c r="E13" s="76">
        <v>3</v>
      </c>
      <c r="F13" s="76">
        <v>1</v>
      </c>
    </row>
    <row r="14" spans="1:6">
      <c r="A14" s="44">
        <v>770004</v>
      </c>
      <c r="B14" s="45" t="s">
        <v>129</v>
      </c>
      <c r="C14" s="76">
        <v>5</v>
      </c>
      <c r="D14" s="76">
        <v>3</v>
      </c>
      <c r="E14" s="76">
        <v>3</v>
      </c>
      <c r="F14" s="76">
        <v>2</v>
      </c>
    </row>
    <row r="15" spans="1:6">
      <c r="A15" s="44">
        <v>766008</v>
      </c>
      <c r="B15" s="45" t="s">
        <v>125</v>
      </c>
      <c r="C15" s="76">
        <v>8</v>
      </c>
      <c r="D15" s="76">
        <v>2</v>
      </c>
      <c r="E15" s="76">
        <v>4</v>
      </c>
      <c r="F15" s="76">
        <v>2</v>
      </c>
    </row>
    <row r="16" spans="1:6">
      <c r="A16" s="44">
        <v>570008</v>
      </c>
      <c r="B16" s="45" t="s">
        <v>119</v>
      </c>
      <c r="C16" s="76">
        <v>5</v>
      </c>
      <c r="D16" s="76">
        <v>3</v>
      </c>
      <c r="E16" s="76">
        <v>3</v>
      </c>
      <c r="F16" s="76">
        <v>2</v>
      </c>
    </row>
    <row r="17" spans="1:6">
      <c r="A17" s="44">
        <v>362004</v>
      </c>
      <c r="B17" s="45" t="s">
        <v>238</v>
      </c>
      <c r="C17" s="76">
        <v>5</v>
      </c>
      <c r="D17" s="76">
        <v>3</v>
      </c>
      <c r="E17" s="76">
        <v>3</v>
      </c>
      <c r="F17" s="76">
        <v>1</v>
      </c>
    </row>
    <row r="18" spans="1:6">
      <c r="A18" s="44">
        <v>362008</v>
      </c>
      <c r="B18" s="45" t="s">
        <v>63</v>
      </c>
      <c r="C18" s="76">
        <v>7</v>
      </c>
      <c r="D18" s="76">
        <v>1</v>
      </c>
      <c r="E18" s="76">
        <v>4</v>
      </c>
      <c r="F18" s="76">
        <v>1</v>
      </c>
    </row>
    <row r="19" spans="1:6">
      <c r="A19" s="44">
        <v>378004</v>
      </c>
      <c r="B19" s="45" t="s">
        <v>79</v>
      </c>
      <c r="C19" s="76">
        <v>9</v>
      </c>
      <c r="D19" s="76">
        <v>3</v>
      </c>
      <c r="E19" s="76">
        <v>4</v>
      </c>
      <c r="F19" s="76">
        <v>1</v>
      </c>
    </row>
    <row r="20" spans="1:6">
      <c r="A20" s="44">
        <v>978004</v>
      </c>
      <c r="B20" s="45" t="s">
        <v>160</v>
      </c>
      <c r="C20" s="76">
        <v>4</v>
      </c>
      <c r="D20" s="76">
        <v>1</v>
      </c>
      <c r="E20" s="76">
        <v>3</v>
      </c>
      <c r="F20" s="76">
        <v>2</v>
      </c>
    </row>
    <row r="21" spans="1:6">
      <c r="A21" s="44">
        <v>711000</v>
      </c>
      <c r="B21" s="45" t="s">
        <v>368</v>
      </c>
      <c r="C21" s="76">
        <v>2</v>
      </c>
      <c r="D21" s="76">
        <v>2</v>
      </c>
      <c r="E21" s="76">
        <v>1</v>
      </c>
      <c r="F21" s="76">
        <v>2</v>
      </c>
    </row>
    <row r="22" spans="1:6">
      <c r="A22" s="44">
        <v>554008</v>
      </c>
      <c r="B22" s="45" t="s">
        <v>99</v>
      </c>
      <c r="C22" s="76">
        <v>9</v>
      </c>
      <c r="D22" s="76">
        <v>3</v>
      </c>
      <c r="E22" s="76">
        <v>4</v>
      </c>
      <c r="F22" s="76">
        <v>2</v>
      </c>
    </row>
    <row r="23" spans="1:6">
      <c r="A23" s="44">
        <v>911000</v>
      </c>
      <c r="B23" s="45" t="s">
        <v>133</v>
      </c>
      <c r="C23" s="76">
        <v>1</v>
      </c>
      <c r="D23" s="76">
        <v>1</v>
      </c>
      <c r="E23" s="76">
        <v>1</v>
      </c>
      <c r="F23" s="76">
        <v>2</v>
      </c>
    </row>
    <row r="24" spans="1:6">
      <c r="A24" s="44">
        <v>314000</v>
      </c>
      <c r="B24" s="45" t="s">
        <v>54</v>
      </c>
      <c r="C24" s="76">
        <v>2</v>
      </c>
      <c r="D24" s="76">
        <v>2</v>
      </c>
      <c r="E24" s="76">
        <v>1</v>
      </c>
      <c r="F24" s="76">
        <v>1</v>
      </c>
    </row>
    <row r="25" spans="1:6">
      <c r="A25" s="44">
        <v>554000</v>
      </c>
      <c r="B25" s="45" t="s">
        <v>264</v>
      </c>
      <c r="C25" s="76">
        <v>3</v>
      </c>
      <c r="D25" s="76">
        <v>4</v>
      </c>
      <c r="E25" s="76">
        <v>2</v>
      </c>
      <c r="F25" s="76">
        <v>2</v>
      </c>
    </row>
    <row r="26" spans="1:6">
      <c r="A26" s="44">
        <v>554012</v>
      </c>
      <c r="B26" s="45" t="s">
        <v>100</v>
      </c>
      <c r="C26" s="76">
        <v>6</v>
      </c>
      <c r="D26" s="76">
        <v>4</v>
      </c>
      <c r="E26" s="76">
        <v>3</v>
      </c>
      <c r="F26" s="76">
        <v>2</v>
      </c>
    </row>
    <row r="27" spans="1:6">
      <c r="A27" s="44">
        <v>382012</v>
      </c>
      <c r="B27" s="45" t="s">
        <v>85</v>
      </c>
      <c r="C27" s="76">
        <v>6</v>
      </c>
      <c r="D27" s="76">
        <v>4</v>
      </c>
      <c r="E27" s="76">
        <v>3</v>
      </c>
      <c r="F27" s="76">
        <v>1</v>
      </c>
    </row>
    <row r="28" spans="1:6">
      <c r="A28" s="44">
        <v>512000</v>
      </c>
      <c r="B28" s="45" t="s">
        <v>95</v>
      </c>
      <c r="C28" s="76">
        <v>2</v>
      </c>
      <c r="D28" s="76">
        <v>2</v>
      </c>
      <c r="E28" s="76">
        <v>1</v>
      </c>
      <c r="F28" s="76">
        <v>2</v>
      </c>
    </row>
    <row r="29" spans="1:6">
      <c r="A29" s="44">
        <v>362012</v>
      </c>
      <c r="B29" s="45" t="s">
        <v>64</v>
      </c>
      <c r="C29" s="76">
        <v>5</v>
      </c>
      <c r="D29" s="76">
        <v>3</v>
      </c>
      <c r="E29" s="76">
        <v>3</v>
      </c>
      <c r="F29" s="76">
        <v>1</v>
      </c>
    </row>
    <row r="30" spans="1:6">
      <c r="A30" s="44">
        <v>758004</v>
      </c>
      <c r="B30" s="45" t="s">
        <v>122</v>
      </c>
      <c r="C30" s="76">
        <v>6</v>
      </c>
      <c r="D30" s="76">
        <v>4</v>
      </c>
      <c r="E30" s="76">
        <v>3</v>
      </c>
      <c r="F30" s="76">
        <v>2</v>
      </c>
    </row>
    <row r="31" spans="1:6">
      <c r="A31" s="44">
        <v>562004</v>
      </c>
      <c r="B31" s="45" t="s">
        <v>104</v>
      </c>
      <c r="C31" s="76">
        <v>7</v>
      </c>
      <c r="D31" s="76">
        <v>1</v>
      </c>
      <c r="E31" s="76">
        <v>4</v>
      </c>
      <c r="F31" s="76">
        <v>2</v>
      </c>
    </row>
    <row r="32" spans="1:6" ht="12.75" customHeight="1">
      <c r="A32" s="44">
        <v>558000</v>
      </c>
      <c r="B32" s="45" t="s">
        <v>265</v>
      </c>
      <c r="C32" s="76">
        <v>3</v>
      </c>
      <c r="D32" s="76">
        <v>4</v>
      </c>
      <c r="E32" s="76">
        <v>2</v>
      </c>
      <c r="F32" s="76">
        <v>2</v>
      </c>
    </row>
    <row r="33" spans="1:6">
      <c r="A33" s="44">
        <v>558012</v>
      </c>
      <c r="B33" s="45" t="s">
        <v>102</v>
      </c>
      <c r="C33" s="76">
        <v>6</v>
      </c>
      <c r="D33" s="76">
        <v>4</v>
      </c>
      <c r="E33" s="76">
        <v>3</v>
      </c>
      <c r="F33" s="76">
        <v>2</v>
      </c>
    </row>
    <row r="34" spans="1:6">
      <c r="A34" s="44">
        <v>562008</v>
      </c>
      <c r="B34" s="45" t="s">
        <v>105</v>
      </c>
      <c r="C34" s="76">
        <v>4</v>
      </c>
      <c r="D34" s="76">
        <v>2</v>
      </c>
      <c r="E34" s="76">
        <v>3</v>
      </c>
      <c r="F34" s="76">
        <v>2</v>
      </c>
    </row>
    <row r="35" spans="1:6">
      <c r="A35" s="44">
        <v>766020</v>
      </c>
      <c r="B35" s="45" t="s">
        <v>126</v>
      </c>
      <c r="C35" s="76">
        <v>8</v>
      </c>
      <c r="D35" s="76">
        <v>2</v>
      </c>
      <c r="E35" s="76">
        <v>4</v>
      </c>
      <c r="F35" s="76">
        <v>2</v>
      </c>
    </row>
    <row r="36" spans="1:6">
      <c r="A36" s="44">
        <v>170008</v>
      </c>
      <c r="B36" s="45" t="s">
        <v>48</v>
      </c>
      <c r="C36" s="76">
        <v>9</v>
      </c>
      <c r="D36" s="76">
        <v>3</v>
      </c>
      <c r="E36" s="76">
        <v>4</v>
      </c>
      <c r="F36" s="76">
        <v>1</v>
      </c>
    </row>
    <row r="37" spans="1:6">
      <c r="A37" s="44">
        <v>162004</v>
      </c>
      <c r="B37" s="45" t="s">
        <v>40</v>
      </c>
      <c r="C37" s="76">
        <v>9</v>
      </c>
      <c r="D37" s="76">
        <v>3</v>
      </c>
      <c r="E37" s="76">
        <v>4</v>
      </c>
      <c r="F37" s="76">
        <v>1</v>
      </c>
    </row>
    <row r="38" spans="1:6">
      <c r="A38" s="44">
        <v>562012</v>
      </c>
      <c r="B38" s="45" t="s">
        <v>106</v>
      </c>
      <c r="C38" s="76">
        <v>8</v>
      </c>
      <c r="D38" s="76">
        <v>2</v>
      </c>
      <c r="E38" s="76">
        <v>4</v>
      </c>
      <c r="F38" s="76">
        <v>2</v>
      </c>
    </row>
    <row r="39" spans="1:6">
      <c r="A39" s="44">
        <v>913000</v>
      </c>
      <c r="B39" s="45" t="s">
        <v>134</v>
      </c>
      <c r="C39" s="76">
        <v>1</v>
      </c>
      <c r="D39" s="76">
        <v>1</v>
      </c>
      <c r="E39" s="76">
        <v>1</v>
      </c>
      <c r="F39" s="76">
        <v>2</v>
      </c>
    </row>
    <row r="40" spans="1:6">
      <c r="A40" s="44">
        <v>112000</v>
      </c>
      <c r="B40" s="45" t="s">
        <v>16</v>
      </c>
      <c r="C40" s="76">
        <v>1</v>
      </c>
      <c r="D40" s="76">
        <v>1</v>
      </c>
      <c r="E40" s="76">
        <v>1</v>
      </c>
      <c r="F40" s="76">
        <v>1</v>
      </c>
    </row>
    <row r="41" spans="1:6">
      <c r="A41" s="44">
        <v>558016</v>
      </c>
      <c r="B41" s="45" t="s">
        <v>103</v>
      </c>
      <c r="C41" s="76">
        <v>6</v>
      </c>
      <c r="D41" s="76">
        <v>4</v>
      </c>
      <c r="E41" s="76">
        <v>3</v>
      </c>
      <c r="F41" s="76">
        <v>2</v>
      </c>
    </row>
    <row r="42" spans="1:6">
      <c r="A42" s="44">
        <v>358000</v>
      </c>
      <c r="B42" s="45" t="s">
        <v>258</v>
      </c>
      <c r="C42" s="76">
        <v>3</v>
      </c>
      <c r="D42" s="76">
        <v>4</v>
      </c>
      <c r="E42" s="76">
        <v>2</v>
      </c>
      <c r="F42" s="76">
        <v>1</v>
      </c>
    </row>
    <row r="43" spans="1:6">
      <c r="A43" s="44">
        <v>358008</v>
      </c>
      <c r="B43" s="45" t="s">
        <v>62</v>
      </c>
      <c r="C43" s="76">
        <v>7</v>
      </c>
      <c r="D43" s="76">
        <v>1</v>
      </c>
      <c r="E43" s="76">
        <v>4</v>
      </c>
      <c r="F43" s="76">
        <v>1</v>
      </c>
    </row>
    <row r="44" spans="1:6">
      <c r="A44" s="44">
        <v>111000</v>
      </c>
      <c r="B44" s="146" t="s">
        <v>15</v>
      </c>
      <c r="C44" s="76">
        <v>2</v>
      </c>
      <c r="D44" s="76">
        <v>2</v>
      </c>
      <c r="E44" s="76">
        <v>1</v>
      </c>
      <c r="F44" s="76">
        <v>1</v>
      </c>
    </row>
    <row r="45" spans="1:6">
      <c r="A45" s="44">
        <v>362016</v>
      </c>
      <c r="B45" s="45" t="s">
        <v>239</v>
      </c>
      <c r="C45" s="76">
        <v>5</v>
      </c>
      <c r="D45" s="76">
        <v>3</v>
      </c>
      <c r="E45" s="76">
        <v>3</v>
      </c>
      <c r="F45" s="76">
        <v>1</v>
      </c>
    </row>
    <row r="46" spans="1:6">
      <c r="A46" s="44">
        <v>154008</v>
      </c>
      <c r="B46" s="45" t="s">
        <v>25</v>
      </c>
      <c r="C46" s="76">
        <v>5</v>
      </c>
      <c r="D46" s="76">
        <v>3</v>
      </c>
      <c r="E46" s="76">
        <v>3</v>
      </c>
      <c r="F46" s="76">
        <v>1</v>
      </c>
    </row>
    <row r="47" spans="1:6">
      <c r="A47" s="44">
        <v>566008</v>
      </c>
      <c r="B47" s="45" t="s">
        <v>114</v>
      </c>
      <c r="C47" s="76">
        <v>6</v>
      </c>
      <c r="D47" s="76">
        <v>4</v>
      </c>
      <c r="E47" s="76">
        <v>3</v>
      </c>
      <c r="F47" s="76">
        <v>2</v>
      </c>
    </row>
    <row r="48" spans="1:6">
      <c r="A48" s="44">
        <v>954008</v>
      </c>
      <c r="B48" s="45" t="s">
        <v>138</v>
      </c>
      <c r="C48" s="76">
        <v>5</v>
      </c>
      <c r="D48" s="76">
        <v>3</v>
      </c>
      <c r="E48" s="76">
        <v>3</v>
      </c>
      <c r="F48" s="76">
        <v>2</v>
      </c>
    </row>
    <row r="49" spans="1:6">
      <c r="A49" s="44">
        <v>362020</v>
      </c>
      <c r="B49" s="45" t="s">
        <v>65</v>
      </c>
      <c r="C49" s="76">
        <v>5</v>
      </c>
      <c r="D49" s="76">
        <v>3</v>
      </c>
      <c r="E49" s="76">
        <v>3</v>
      </c>
      <c r="F49" s="76">
        <v>1</v>
      </c>
    </row>
    <row r="50" spans="1:6">
      <c r="A50" s="44">
        <v>370004</v>
      </c>
      <c r="B50" s="45" t="s">
        <v>71</v>
      </c>
      <c r="C50" s="76">
        <v>6</v>
      </c>
      <c r="D50" s="76">
        <v>4</v>
      </c>
      <c r="E50" s="76">
        <v>3</v>
      </c>
      <c r="F50" s="76">
        <v>1</v>
      </c>
    </row>
    <row r="51" spans="1:6">
      <c r="A51" s="44">
        <v>158004</v>
      </c>
      <c r="B51" s="45" t="s">
        <v>30</v>
      </c>
      <c r="C51" s="76">
        <v>4</v>
      </c>
      <c r="D51" s="76">
        <v>2</v>
      </c>
      <c r="E51" s="76">
        <v>3</v>
      </c>
      <c r="F51" s="76">
        <v>1</v>
      </c>
    </row>
    <row r="52" spans="1:6">
      <c r="A52" s="44">
        <v>334012</v>
      </c>
      <c r="B52" s="45" t="s">
        <v>58</v>
      </c>
      <c r="C52" s="76">
        <v>7</v>
      </c>
      <c r="D52" s="76">
        <v>1</v>
      </c>
      <c r="E52" s="76">
        <v>4</v>
      </c>
      <c r="F52" s="76">
        <v>1</v>
      </c>
    </row>
    <row r="53" spans="1:6">
      <c r="A53" s="44">
        <v>113000</v>
      </c>
      <c r="B53" s="45" t="s">
        <v>17</v>
      </c>
      <c r="C53" s="76">
        <v>1</v>
      </c>
      <c r="D53" s="76">
        <v>1</v>
      </c>
      <c r="E53" s="76">
        <v>1</v>
      </c>
      <c r="F53" s="76">
        <v>1</v>
      </c>
    </row>
    <row r="54" spans="1:6">
      <c r="A54" s="44">
        <v>366000</v>
      </c>
      <c r="B54" s="45" t="s">
        <v>259</v>
      </c>
      <c r="C54" s="76">
        <v>3</v>
      </c>
      <c r="D54" s="76">
        <v>4</v>
      </c>
      <c r="E54" s="76">
        <v>2</v>
      </c>
      <c r="F54" s="76">
        <v>1</v>
      </c>
    </row>
    <row r="55" spans="1:6">
      <c r="A55" s="44">
        <v>362024</v>
      </c>
      <c r="B55" s="45" t="s">
        <v>66</v>
      </c>
      <c r="C55" s="76">
        <v>9</v>
      </c>
      <c r="D55" s="76">
        <v>3</v>
      </c>
      <c r="E55" s="76">
        <v>4</v>
      </c>
      <c r="F55" s="76">
        <v>1</v>
      </c>
    </row>
    <row r="56" spans="1:6">
      <c r="A56" s="44">
        <v>370012</v>
      </c>
      <c r="B56" s="45" t="s">
        <v>369</v>
      </c>
      <c r="C56" s="76">
        <v>5</v>
      </c>
      <c r="D56" s="76">
        <v>3</v>
      </c>
      <c r="E56" s="76">
        <v>3</v>
      </c>
      <c r="F56" s="76">
        <v>1</v>
      </c>
    </row>
    <row r="57" spans="1:6">
      <c r="A57" s="44">
        <v>154012</v>
      </c>
      <c r="B57" s="45" t="s">
        <v>26</v>
      </c>
      <c r="C57" s="76">
        <v>5</v>
      </c>
      <c r="D57" s="76">
        <v>3</v>
      </c>
      <c r="E57" s="76">
        <v>3</v>
      </c>
      <c r="F57" s="76">
        <v>1</v>
      </c>
    </row>
    <row r="58" spans="1:6">
      <c r="A58" s="44">
        <v>513000</v>
      </c>
      <c r="B58" s="45" t="s">
        <v>96</v>
      </c>
      <c r="C58" s="76">
        <v>1</v>
      </c>
      <c r="D58" s="76">
        <v>1</v>
      </c>
      <c r="E58" s="76">
        <v>1</v>
      </c>
      <c r="F58" s="76">
        <v>2</v>
      </c>
    </row>
    <row r="59" spans="1:6">
      <c r="A59" s="44">
        <v>954012</v>
      </c>
      <c r="B59" s="45" t="s">
        <v>139</v>
      </c>
      <c r="C59" s="76">
        <v>4</v>
      </c>
      <c r="D59" s="76">
        <v>2</v>
      </c>
      <c r="E59" s="76">
        <v>3</v>
      </c>
      <c r="F59" s="76">
        <v>2</v>
      </c>
    </row>
    <row r="60" spans="1:6">
      <c r="A60" s="44">
        <v>562014</v>
      </c>
      <c r="B60" s="45" t="s">
        <v>107</v>
      </c>
      <c r="C60" s="76">
        <v>7</v>
      </c>
      <c r="D60" s="76">
        <v>1</v>
      </c>
      <c r="E60" s="76">
        <v>4</v>
      </c>
      <c r="F60" s="76">
        <v>2</v>
      </c>
    </row>
    <row r="61" spans="1:6" ht="12.75" customHeight="1">
      <c r="A61" s="44">
        <v>154016</v>
      </c>
      <c r="B61" s="45" t="s">
        <v>27</v>
      </c>
      <c r="C61" s="76">
        <v>5</v>
      </c>
      <c r="D61" s="76">
        <v>3</v>
      </c>
      <c r="E61" s="76">
        <v>3</v>
      </c>
      <c r="F61" s="76">
        <v>1</v>
      </c>
    </row>
    <row r="62" spans="1:6">
      <c r="A62" s="44">
        <v>566012</v>
      </c>
      <c r="B62" s="45" t="s">
        <v>115</v>
      </c>
      <c r="C62" s="76">
        <v>5</v>
      </c>
      <c r="D62" s="76">
        <v>3</v>
      </c>
      <c r="E62" s="76">
        <v>3</v>
      </c>
      <c r="F62" s="76">
        <v>2</v>
      </c>
    </row>
    <row r="63" spans="1:6">
      <c r="A63" s="44">
        <v>162008</v>
      </c>
      <c r="B63" s="45" t="s">
        <v>41</v>
      </c>
      <c r="C63" s="76">
        <v>9</v>
      </c>
      <c r="D63" s="76">
        <v>3</v>
      </c>
      <c r="E63" s="76">
        <v>4</v>
      </c>
      <c r="F63" s="76">
        <v>1</v>
      </c>
    </row>
    <row r="64" spans="1:6">
      <c r="A64" s="44">
        <v>554020</v>
      </c>
      <c r="B64" s="45" t="s">
        <v>101</v>
      </c>
      <c r="C64" s="76">
        <v>5</v>
      </c>
      <c r="D64" s="76">
        <v>3</v>
      </c>
      <c r="E64" s="76">
        <v>3</v>
      </c>
      <c r="F64" s="76">
        <v>2</v>
      </c>
    </row>
    <row r="65" spans="1:6">
      <c r="A65" s="44">
        <v>374012</v>
      </c>
      <c r="B65" s="45" t="s">
        <v>75</v>
      </c>
      <c r="C65" s="76">
        <v>5</v>
      </c>
      <c r="D65" s="76">
        <v>3</v>
      </c>
      <c r="E65" s="76">
        <v>3</v>
      </c>
      <c r="F65" s="76">
        <v>1</v>
      </c>
    </row>
    <row r="66" spans="1:6">
      <c r="A66" s="44">
        <v>754000</v>
      </c>
      <c r="B66" s="45" t="s">
        <v>268</v>
      </c>
      <c r="C66" s="76">
        <v>3</v>
      </c>
      <c r="D66" s="76">
        <v>4</v>
      </c>
      <c r="E66" s="76">
        <v>2</v>
      </c>
      <c r="F66" s="76">
        <v>2</v>
      </c>
    </row>
    <row r="67" spans="1:6">
      <c r="A67" s="44">
        <v>754008</v>
      </c>
      <c r="B67" s="45" t="s">
        <v>121</v>
      </c>
      <c r="C67" s="76">
        <v>9</v>
      </c>
      <c r="D67" s="76">
        <v>3</v>
      </c>
      <c r="E67" s="76">
        <v>4</v>
      </c>
      <c r="F67" s="76">
        <v>2</v>
      </c>
    </row>
    <row r="68" spans="1:6">
      <c r="A68" s="44">
        <v>158008</v>
      </c>
      <c r="B68" s="45" t="s">
        <v>31</v>
      </c>
      <c r="C68" s="76">
        <v>5</v>
      </c>
      <c r="D68" s="76">
        <v>3</v>
      </c>
      <c r="E68" s="76">
        <v>3</v>
      </c>
      <c r="F68" s="76">
        <v>1</v>
      </c>
    </row>
    <row r="69" spans="1:6">
      <c r="A69" s="44">
        <v>914000</v>
      </c>
      <c r="B69" s="45" t="s">
        <v>135</v>
      </c>
      <c r="C69" s="76">
        <v>1</v>
      </c>
      <c r="D69" s="76">
        <v>1</v>
      </c>
      <c r="E69" s="76">
        <v>1</v>
      </c>
      <c r="F69" s="76">
        <v>2</v>
      </c>
    </row>
    <row r="70" spans="1:6">
      <c r="A70" s="44">
        <v>562016</v>
      </c>
      <c r="B70" s="45" t="s">
        <v>108</v>
      </c>
      <c r="C70" s="76">
        <v>6</v>
      </c>
      <c r="D70" s="76">
        <v>4</v>
      </c>
      <c r="E70" s="76">
        <v>3</v>
      </c>
      <c r="F70" s="76">
        <v>2</v>
      </c>
    </row>
    <row r="71" spans="1:6">
      <c r="A71" s="44">
        <v>915000</v>
      </c>
      <c r="B71" s="45" t="s">
        <v>136</v>
      </c>
      <c r="C71" s="76">
        <v>1</v>
      </c>
      <c r="D71" s="76">
        <v>1</v>
      </c>
      <c r="E71" s="76">
        <v>1</v>
      </c>
      <c r="F71" s="76">
        <v>2</v>
      </c>
    </row>
    <row r="72" spans="1:6">
      <c r="A72" s="44">
        <v>954016</v>
      </c>
      <c r="B72" s="45" t="s">
        <v>140</v>
      </c>
      <c r="C72" s="76">
        <v>9</v>
      </c>
      <c r="D72" s="76">
        <v>3</v>
      </c>
      <c r="E72" s="76">
        <v>4</v>
      </c>
      <c r="F72" s="76">
        <v>2</v>
      </c>
    </row>
    <row r="73" spans="1:6">
      <c r="A73" s="44">
        <v>158012</v>
      </c>
      <c r="B73" s="45" t="s">
        <v>32</v>
      </c>
      <c r="C73" s="76">
        <v>5</v>
      </c>
      <c r="D73" s="76">
        <v>3</v>
      </c>
      <c r="E73" s="76">
        <v>3</v>
      </c>
      <c r="F73" s="76">
        <v>1</v>
      </c>
    </row>
    <row r="74" spans="1:6" s="25" customFormat="1">
      <c r="A74" s="44">
        <v>370016</v>
      </c>
      <c r="B74" s="327" t="s">
        <v>73</v>
      </c>
      <c r="C74" s="138">
        <v>4</v>
      </c>
      <c r="D74" s="138">
        <v>2</v>
      </c>
      <c r="E74" s="138">
        <v>3</v>
      </c>
      <c r="F74" s="138">
        <v>1</v>
      </c>
    </row>
    <row r="75" spans="1:6" s="25" customFormat="1">
      <c r="A75" s="44">
        <v>370000</v>
      </c>
      <c r="B75" s="327" t="s">
        <v>260</v>
      </c>
      <c r="C75" s="138">
        <v>3</v>
      </c>
      <c r="D75" s="138">
        <v>3</v>
      </c>
      <c r="E75" s="138">
        <v>2</v>
      </c>
      <c r="F75" s="138">
        <v>1</v>
      </c>
    </row>
    <row r="76" spans="1:6">
      <c r="A76" s="44">
        <v>962016</v>
      </c>
      <c r="B76" s="45" t="s">
        <v>150</v>
      </c>
      <c r="C76" s="76">
        <v>4</v>
      </c>
      <c r="D76" s="76">
        <v>2</v>
      </c>
      <c r="E76" s="76">
        <v>3</v>
      </c>
      <c r="F76" s="76">
        <v>2</v>
      </c>
    </row>
    <row r="77" spans="1:6">
      <c r="A77" s="44">
        <v>382020</v>
      </c>
      <c r="B77" s="45" t="s">
        <v>86</v>
      </c>
      <c r="C77" s="76">
        <v>6</v>
      </c>
      <c r="D77" s="76">
        <v>4</v>
      </c>
      <c r="E77" s="76">
        <v>3</v>
      </c>
      <c r="F77" s="76">
        <v>1</v>
      </c>
    </row>
    <row r="78" spans="1:6" ht="12.75" customHeight="1">
      <c r="A78" s="44">
        <v>954020</v>
      </c>
      <c r="B78" s="45" t="s">
        <v>141</v>
      </c>
      <c r="C78" s="76">
        <v>6</v>
      </c>
      <c r="D78" s="76">
        <v>4</v>
      </c>
      <c r="E78" s="76">
        <v>3</v>
      </c>
      <c r="F78" s="76">
        <v>2</v>
      </c>
    </row>
    <row r="79" spans="1:6">
      <c r="A79" s="44">
        <v>758000</v>
      </c>
      <c r="B79" s="45" t="s">
        <v>270</v>
      </c>
      <c r="C79" s="76">
        <v>3</v>
      </c>
      <c r="D79" s="76">
        <v>4</v>
      </c>
      <c r="E79" s="76">
        <v>2</v>
      </c>
      <c r="F79" s="76">
        <v>2</v>
      </c>
    </row>
    <row r="80" spans="1:6">
      <c r="A80" s="44">
        <v>758012</v>
      </c>
      <c r="B80" s="45" t="s">
        <v>123</v>
      </c>
      <c r="C80" s="76">
        <v>8</v>
      </c>
      <c r="D80" s="76">
        <v>2</v>
      </c>
      <c r="E80" s="76">
        <v>4</v>
      </c>
      <c r="F80" s="76">
        <v>2</v>
      </c>
    </row>
    <row r="81" spans="1:6">
      <c r="A81" s="44">
        <v>916000</v>
      </c>
      <c r="B81" s="45" t="s">
        <v>137</v>
      </c>
      <c r="C81" s="76">
        <v>1</v>
      </c>
      <c r="D81" s="76">
        <v>1</v>
      </c>
      <c r="E81" s="76">
        <v>1</v>
      </c>
      <c r="F81" s="76">
        <v>2</v>
      </c>
    </row>
    <row r="82" spans="1:6">
      <c r="A82" s="44">
        <v>562020</v>
      </c>
      <c r="B82" s="45" t="s">
        <v>109</v>
      </c>
      <c r="C82" s="76">
        <v>7</v>
      </c>
      <c r="D82" s="76">
        <v>1</v>
      </c>
      <c r="E82" s="76">
        <v>4</v>
      </c>
      <c r="F82" s="76">
        <v>2</v>
      </c>
    </row>
    <row r="83" spans="1:6" ht="12.75" customHeight="1">
      <c r="A83" s="44">
        <v>334016</v>
      </c>
      <c r="B83" s="45" t="s">
        <v>59</v>
      </c>
      <c r="C83" s="76">
        <v>5</v>
      </c>
      <c r="D83" s="76">
        <v>3</v>
      </c>
      <c r="E83" s="76">
        <v>3</v>
      </c>
      <c r="F83" s="76">
        <v>1</v>
      </c>
    </row>
    <row r="84" spans="1:6">
      <c r="A84" s="44">
        <v>158016</v>
      </c>
      <c r="B84" s="45" t="s">
        <v>33</v>
      </c>
      <c r="C84" s="76">
        <v>9</v>
      </c>
      <c r="D84" s="76">
        <v>3</v>
      </c>
      <c r="E84" s="76">
        <v>4</v>
      </c>
      <c r="F84" s="76">
        <v>1</v>
      </c>
    </row>
    <row r="85" spans="1:6">
      <c r="A85" s="44">
        <v>958000</v>
      </c>
      <c r="B85" s="45" t="s">
        <v>275</v>
      </c>
      <c r="C85" s="76">
        <v>3</v>
      </c>
      <c r="D85" s="76">
        <v>4</v>
      </c>
      <c r="E85" s="76">
        <v>2</v>
      </c>
      <c r="F85" s="76">
        <v>2</v>
      </c>
    </row>
    <row r="86" spans="1:6">
      <c r="A86" s="44">
        <v>762000</v>
      </c>
      <c r="B86" s="45" t="s">
        <v>271</v>
      </c>
      <c r="C86" s="76">
        <v>3</v>
      </c>
      <c r="D86" s="76">
        <v>4</v>
      </c>
      <c r="E86" s="76">
        <v>2</v>
      </c>
      <c r="F86" s="76">
        <v>2</v>
      </c>
    </row>
    <row r="87" spans="1:6">
      <c r="A87" s="44">
        <v>370020</v>
      </c>
      <c r="B87" s="45" t="s">
        <v>74</v>
      </c>
      <c r="C87" s="76">
        <v>4</v>
      </c>
      <c r="D87" s="76">
        <v>2</v>
      </c>
      <c r="E87" s="76">
        <v>3</v>
      </c>
      <c r="F87" s="76">
        <v>1</v>
      </c>
    </row>
    <row r="88" spans="1:6">
      <c r="A88" s="44">
        <v>362028</v>
      </c>
      <c r="B88" s="45" t="s">
        <v>67</v>
      </c>
      <c r="C88" s="76">
        <v>9</v>
      </c>
      <c r="D88" s="76">
        <v>3</v>
      </c>
      <c r="E88" s="76">
        <v>4</v>
      </c>
      <c r="F88" s="76">
        <v>1</v>
      </c>
    </row>
    <row r="89" spans="1:6" ht="12.75" customHeight="1">
      <c r="A89" s="44">
        <v>566028</v>
      </c>
      <c r="B89" s="45" t="s">
        <v>116</v>
      </c>
      <c r="C89" s="76">
        <v>10</v>
      </c>
      <c r="D89" s="76">
        <v>4</v>
      </c>
      <c r="E89" s="76">
        <v>4</v>
      </c>
      <c r="F89" s="76">
        <v>2</v>
      </c>
    </row>
    <row r="90" spans="1:6">
      <c r="A90" s="44">
        <v>962024</v>
      </c>
      <c r="B90" s="45" t="s">
        <v>151</v>
      </c>
      <c r="C90" s="76">
        <v>8</v>
      </c>
      <c r="D90" s="76">
        <v>2</v>
      </c>
      <c r="E90" s="76">
        <v>4</v>
      </c>
      <c r="F90" s="76">
        <v>2</v>
      </c>
    </row>
    <row r="91" spans="1:6">
      <c r="A91" s="44">
        <v>162016</v>
      </c>
      <c r="B91" s="45" t="s">
        <v>42</v>
      </c>
      <c r="C91" s="76">
        <v>6</v>
      </c>
      <c r="D91" s="76">
        <v>4</v>
      </c>
      <c r="E91" s="76">
        <v>3</v>
      </c>
      <c r="F91" s="76">
        <v>1</v>
      </c>
    </row>
    <row r="92" spans="1:6">
      <c r="A92" s="44">
        <v>978020</v>
      </c>
      <c r="B92" s="45" t="s">
        <v>161</v>
      </c>
      <c r="C92" s="76">
        <v>4</v>
      </c>
      <c r="D92" s="76">
        <v>2</v>
      </c>
      <c r="E92" s="76">
        <v>3</v>
      </c>
      <c r="F92" s="76">
        <v>2</v>
      </c>
    </row>
    <row r="93" spans="1:6">
      <c r="A93" s="44">
        <v>170020</v>
      </c>
      <c r="B93" s="45" t="s">
        <v>49</v>
      </c>
      <c r="C93" s="76">
        <v>4</v>
      </c>
      <c r="D93" s="76">
        <v>2</v>
      </c>
      <c r="E93" s="76">
        <v>3</v>
      </c>
      <c r="F93" s="76">
        <v>1</v>
      </c>
    </row>
    <row r="94" spans="1:6">
      <c r="A94" s="44">
        <v>166012</v>
      </c>
      <c r="B94" s="45" t="s">
        <v>45</v>
      </c>
      <c r="C94" s="76">
        <v>5</v>
      </c>
      <c r="D94" s="76">
        <v>3</v>
      </c>
      <c r="E94" s="76">
        <v>3</v>
      </c>
      <c r="F94" s="76">
        <v>1</v>
      </c>
    </row>
    <row r="95" spans="1:6">
      <c r="A95" s="44">
        <v>362032</v>
      </c>
      <c r="B95" s="45" t="s">
        <v>68</v>
      </c>
      <c r="C95" s="76">
        <v>8</v>
      </c>
      <c r="D95" s="76">
        <v>2</v>
      </c>
      <c r="E95" s="76">
        <v>4</v>
      </c>
      <c r="F95" s="76">
        <v>1</v>
      </c>
    </row>
    <row r="96" spans="1:6">
      <c r="A96" s="44">
        <v>154032</v>
      </c>
      <c r="B96" s="45" t="s">
        <v>28</v>
      </c>
      <c r="C96" s="76">
        <v>6</v>
      </c>
      <c r="D96" s="76">
        <v>4</v>
      </c>
      <c r="E96" s="76">
        <v>3</v>
      </c>
      <c r="F96" s="76">
        <v>1</v>
      </c>
    </row>
    <row r="97" spans="1:6">
      <c r="A97" s="44">
        <v>154000</v>
      </c>
      <c r="B97" s="45" t="s">
        <v>252</v>
      </c>
      <c r="C97" s="76">
        <v>3</v>
      </c>
      <c r="D97" s="76">
        <v>4</v>
      </c>
      <c r="E97" s="76">
        <v>2</v>
      </c>
      <c r="F97" s="76">
        <v>1</v>
      </c>
    </row>
    <row r="98" spans="1:6">
      <c r="A98" s="44">
        <v>154036</v>
      </c>
      <c r="B98" s="45" t="s">
        <v>29</v>
      </c>
      <c r="C98" s="76">
        <v>4</v>
      </c>
      <c r="D98" s="76">
        <v>2</v>
      </c>
      <c r="E98" s="76">
        <v>3</v>
      </c>
      <c r="F98" s="76">
        <v>1</v>
      </c>
    </row>
    <row r="99" spans="1:6">
      <c r="A99" s="44">
        <v>315000</v>
      </c>
      <c r="B99" s="45" t="s">
        <v>55</v>
      </c>
      <c r="C99" s="76">
        <v>2</v>
      </c>
      <c r="D99" s="76">
        <v>2</v>
      </c>
      <c r="E99" s="76">
        <v>1</v>
      </c>
      <c r="F99" s="76">
        <v>1</v>
      </c>
    </row>
    <row r="100" spans="1:6">
      <c r="A100" s="44">
        <v>382024</v>
      </c>
      <c r="B100" s="45" t="s">
        <v>87</v>
      </c>
      <c r="C100" s="76">
        <v>6</v>
      </c>
      <c r="D100" s="76">
        <v>4</v>
      </c>
      <c r="E100" s="76">
        <v>3</v>
      </c>
      <c r="F100" s="76">
        <v>1</v>
      </c>
    </row>
    <row r="101" spans="1:6">
      <c r="A101" s="44">
        <v>114000</v>
      </c>
      <c r="B101" s="45" t="s">
        <v>18</v>
      </c>
      <c r="C101" s="76">
        <v>1</v>
      </c>
      <c r="D101" s="76">
        <v>1</v>
      </c>
      <c r="E101" s="76">
        <v>1</v>
      </c>
      <c r="F101" s="76">
        <v>1</v>
      </c>
    </row>
    <row r="102" spans="1:6">
      <c r="A102" s="44">
        <v>766040</v>
      </c>
      <c r="B102" s="45" t="s">
        <v>127</v>
      </c>
      <c r="C102" s="76">
        <v>5</v>
      </c>
      <c r="D102" s="76">
        <v>3</v>
      </c>
      <c r="E102" s="76">
        <v>3</v>
      </c>
      <c r="F102" s="76">
        <v>2</v>
      </c>
    </row>
    <row r="103" spans="1:6">
      <c r="A103" s="44">
        <v>158020</v>
      </c>
      <c r="B103" s="45" t="s">
        <v>34</v>
      </c>
      <c r="C103" s="76">
        <v>10</v>
      </c>
      <c r="D103" s="76">
        <v>4</v>
      </c>
      <c r="E103" s="76">
        <v>4</v>
      </c>
      <c r="F103" s="76">
        <v>1</v>
      </c>
    </row>
    <row r="104" spans="1:6">
      <c r="A104" s="44">
        <v>378016</v>
      </c>
      <c r="B104" s="45" t="s">
        <v>80</v>
      </c>
      <c r="C104" s="76">
        <v>6</v>
      </c>
      <c r="D104" s="76">
        <v>4</v>
      </c>
      <c r="E104" s="76">
        <v>3</v>
      </c>
      <c r="F104" s="76">
        <v>1</v>
      </c>
    </row>
    <row r="105" spans="1:6">
      <c r="A105" s="44">
        <v>766044</v>
      </c>
      <c r="B105" s="45" t="s">
        <v>128</v>
      </c>
      <c r="C105" s="76">
        <v>5</v>
      </c>
      <c r="D105" s="76">
        <v>3</v>
      </c>
      <c r="E105" s="76">
        <v>3</v>
      </c>
      <c r="F105" s="76">
        <v>2</v>
      </c>
    </row>
    <row r="106" spans="1:6">
      <c r="A106" s="44">
        <v>316000</v>
      </c>
      <c r="B106" s="45" t="s">
        <v>56</v>
      </c>
      <c r="C106" s="76">
        <v>2</v>
      </c>
      <c r="D106" s="76">
        <v>2</v>
      </c>
      <c r="E106" s="76">
        <v>1</v>
      </c>
      <c r="F106" s="76">
        <v>1</v>
      </c>
    </row>
    <row r="107" spans="1:6">
      <c r="A107" s="44">
        <v>766000</v>
      </c>
      <c r="B107" s="45" t="s">
        <v>272</v>
      </c>
      <c r="C107" s="76">
        <v>3</v>
      </c>
      <c r="D107" s="76">
        <v>4</v>
      </c>
      <c r="E107" s="76">
        <v>2</v>
      </c>
      <c r="F107" s="76">
        <v>2</v>
      </c>
    </row>
    <row r="108" spans="1:6">
      <c r="A108" s="44">
        <v>974028</v>
      </c>
      <c r="B108" s="45" t="s">
        <v>157</v>
      </c>
      <c r="C108" s="76">
        <v>9</v>
      </c>
      <c r="D108" s="76">
        <v>3</v>
      </c>
      <c r="E108" s="76">
        <v>4</v>
      </c>
      <c r="F108" s="76">
        <v>2</v>
      </c>
    </row>
    <row r="109" spans="1:6">
      <c r="A109" s="44">
        <v>382028</v>
      </c>
      <c r="B109" s="45" t="s">
        <v>88</v>
      </c>
      <c r="C109" s="76">
        <v>6</v>
      </c>
      <c r="D109" s="76">
        <v>4</v>
      </c>
      <c r="E109" s="76">
        <v>3</v>
      </c>
      <c r="F109" s="76">
        <v>1</v>
      </c>
    </row>
    <row r="110" spans="1:6">
      <c r="A110" s="44">
        <v>758024</v>
      </c>
      <c r="B110" s="45" t="s">
        <v>124</v>
      </c>
      <c r="C110" s="76">
        <v>5</v>
      </c>
      <c r="D110" s="76">
        <v>3</v>
      </c>
      <c r="E110" s="76">
        <v>3</v>
      </c>
      <c r="F110" s="76">
        <v>2</v>
      </c>
    </row>
    <row r="111" spans="1:6">
      <c r="A111" s="44">
        <v>962032</v>
      </c>
      <c r="B111" s="45" t="s">
        <v>152</v>
      </c>
      <c r="C111" s="76">
        <v>8</v>
      </c>
      <c r="D111" s="76">
        <v>2</v>
      </c>
      <c r="E111" s="76">
        <v>4</v>
      </c>
      <c r="F111" s="76">
        <v>2</v>
      </c>
    </row>
    <row r="112" spans="1:6">
      <c r="A112" s="44">
        <v>978024</v>
      </c>
      <c r="B112" s="45" t="s">
        <v>162</v>
      </c>
      <c r="C112" s="76">
        <v>7</v>
      </c>
      <c r="D112" s="76">
        <v>1</v>
      </c>
      <c r="E112" s="76">
        <v>4</v>
      </c>
      <c r="F112" s="76">
        <v>2</v>
      </c>
    </row>
    <row r="113" spans="1:6">
      <c r="A113" s="44">
        <v>962000</v>
      </c>
      <c r="B113" s="45" t="s">
        <v>276</v>
      </c>
      <c r="C113" s="76">
        <v>3</v>
      </c>
      <c r="D113" s="76">
        <v>4</v>
      </c>
      <c r="E113" s="76">
        <v>2</v>
      </c>
      <c r="F113" s="76">
        <v>2</v>
      </c>
    </row>
    <row r="114" spans="1:6">
      <c r="A114" s="44">
        <v>562024</v>
      </c>
      <c r="B114" s="45" t="s">
        <v>110</v>
      </c>
      <c r="C114" s="76">
        <v>7</v>
      </c>
      <c r="D114" s="76">
        <v>1</v>
      </c>
      <c r="E114" s="76">
        <v>4</v>
      </c>
      <c r="F114" s="76">
        <v>2</v>
      </c>
    </row>
    <row r="115" spans="1:6">
      <c r="A115" s="44">
        <v>382032</v>
      </c>
      <c r="B115" s="45" t="s">
        <v>89</v>
      </c>
      <c r="C115" s="76">
        <v>5</v>
      </c>
      <c r="D115" s="76">
        <v>3</v>
      </c>
      <c r="E115" s="76">
        <v>3</v>
      </c>
      <c r="F115" s="76">
        <v>1</v>
      </c>
    </row>
    <row r="116" spans="1:6">
      <c r="A116" s="44">
        <v>162022</v>
      </c>
      <c r="B116" s="45" t="s">
        <v>43</v>
      </c>
      <c r="C116" s="76">
        <v>10</v>
      </c>
      <c r="D116" s="76">
        <v>4</v>
      </c>
      <c r="E116" s="76">
        <v>4</v>
      </c>
      <c r="F116" s="76">
        <v>1</v>
      </c>
    </row>
    <row r="117" spans="1:6">
      <c r="A117" s="44">
        <v>962040</v>
      </c>
      <c r="B117" s="45" t="s">
        <v>153</v>
      </c>
      <c r="C117" s="76">
        <v>9</v>
      </c>
      <c r="D117" s="76">
        <v>3</v>
      </c>
      <c r="E117" s="76">
        <v>4</v>
      </c>
      <c r="F117" s="76">
        <v>2</v>
      </c>
    </row>
    <row r="118" spans="1:6">
      <c r="A118" s="44">
        <v>158024</v>
      </c>
      <c r="B118" s="45" t="s">
        <v>35</v>
      </c>
      <c r="C118" s="76">
        <v>5</v>
      </c>
      <c r="D118" s="76">
        <v>3</v>
      </c>
      <c r="E118" s="76">
        <v>3</v>
      </c>
      <c r="F118" s="76">
        <v>1</v>
      </c>
    </row>
    <row r="119" spans="1:6">
      <c r="A119" s="44">
        <v>770024</v>
      </c>
      <c r="B119" s="45" t="s">
        <v>130</v>
      </c>
      <c r="C119" s="76">
        <v>7</v>
      </c>
      <c r="D119" s="76">
        <v>1</v>
      </c>
      <c r="E119" s="76">
        <v>4</v>
      </c>
      <c r="F119" s="76">
        <v>2</v>
      </c>
    </row>
    <row r="120" spans="1:6">
      <c r="A120" s="44">
        <v>770000</v>
      </c>
      <c r="B120" s="45" t="s">
        <v>273</v>
      </c>
      <c r="C120" s="76">
        <v>3</v>
      </c>
      <c r="D120" s="76">
        <v>4</v>
      </c>
      <c r="E120" s="76">
        <v>2</v>
      </c>
      <c r="F120" s="76">
        <v>2</v>
      </c>
    </row>
    <row r="121" spans="1:6">
      <c r="A121" s="44">
        <v>170024</v>
      </c>
      <c r="B121" s="45" t="s">
        <v>50</v>
      </c>
      <c r="C121" s="76">
        <v>8</v>
      </c>
      <c r="D121" s="76">
        <v>2</v>
      </c>
      <c r="E121" s="76">
        <v>4</v>
      </c>
      <c r="F121" s="76">
        <v>1</v>
      </c>
    </row>
    <row r="122" spans="1:6">
      <c r="A122" s="44">
        <v>116000</v>
      </c>
      <c r="B122" s="45" t="s">
        <v>19</v>
      </c>
      <c r="C122" s="76">
        <v>1</v>
      </c>
      <c r="D122" s="76">
        <v>1</v>
      </c>
      <c r="E122" s="76">
        <v>1</v>
      </c>
      <c r="F122" s="76">
        <v>1</v>
      </c>
    </row>
    <row r="123" spans="1:6">
      <c r="A123" s="44">
        <v>158026</v>
      </c>
      <c r="B123" s="45" t="s">
        <v>36</v>
      </c>
      <c r="C123" s="76">
        <v>4</v>
      </c>
      <c r="D123" s="76">
        <v>1</v>
      </c>
      <c r="E123" s="76">
        <v>3</v>
      </c>
      <c r="F123" s="76">
        <v>1</v>
      </c>
    </row>
    <row r="124" spans="1:6">
      <c r="A124" s="44">
        <v>117000</v>
      </c>
      <c r="B124" s="45" t="s">
        <v>20</v>
      </c>
      <c r="C124" s="76">
        <v>1</v>
      </c>
      <c r="D124" s="76">
        <v>1</v>
      </c>
      <c r="E124" s="76">
        <v>1</v>
      </c>
      <c r="F124" s="76">
        <v>1</v>
      </c>
    </row>
    <row r="125" spans="1:6">
      <c r="A125" s="44">
        <v>515000</v>
      </c>
      <c r="B125" s="45" t="s">
        <v>97</v>
      </c>
      <c r="C125" s="76">
        <v>2</v>
      </c>
      <c r="D125" s="76">
        <v>3</v>
      </c>
      <c r="E125" s="76">
        <v>1</v>
      </c>
      <c r="F125" s="76">
        <v>2</v>
      </c>
    </row>
    <row r="126" spans="1:6">
      <c r="A126" s="64">
        <v>166016</v>
      </c>
      <c r="B126" s="45" t="s">
        <v>255</v>
      </c>
      <c r="C126" s="76">
        <v>5</v>
      </c>
      <c r="D126" s="76">
        <v>3</v>
      </c>
      <c r="E126" s="76">
        <v>3</v>
      </c>
      <c r="F126" s="76">
        <v>1</v>
      </c>
    </row>
    <row r="127" spans="1:6">
      <c r="A127" s="44">
        <v>162000</v>
      </c>
      <c r="B127" s="45" t="s">
        <v>253</v>
      </c>
      <c r="C127" s="76">
        <v>3</v>
      </c>
      <c r="D127" s="76">
        <v>4</v>
      </c>
      <c r="E127" s="76">
        <v>2</v>
      </c>
      <c r="F127" s="76">
        <v>1</v>
      </c>
    </row>
    <row r="128" spans="1:6">
      <c r="A128" s="44">
        <v>162024</v>
      </c>
      <c r="B128" s="45" t="s">
        <v>44</v>
      </c>
      <c r="C128" s="76">
        <v>8</v>
      </c>
      <c r="D128" s="76">
        <v>2</v>
      </c>
      <c r="E128" s="76">
        <v>4</v>
      </c>
      <c r="F128" s="76">
        <v>1</v>
      </c>
    </row>
    <row r="129" spans="1:6">
      <c r="A129" s="44">
        <v>382044</v>
      </c>
      <c r="B129" s="45" t="s">
        <v>90</v>
      </c>
      <c r="C129" s="76">
        <v>6</v>
      </c>
      <c r="D129" s="76">
        <v>4</v>
      </c>
      <c r="E129" s="76">
        <v>3</v>
      </c>
      <c r="F129" s="76">
        <v>1</v>
      </c>
    </row>
    <row r="130" spans="1:6">
      <c r="A130" s="44">
        <v>374000</v>
      </c>
      <c r="B130" s="45" t="s">
        <v>261</v>
      </c>
      <c r="C130" s="76">
        <v>3</v>
      </c>
      <c r="D130" s="76">
        <v>4</v>
      </c>
      <c r="E130" s="76">
        <v>2</v>
      </c>
      <c r="F130" s="76">
        <v>1</v>
      </c>
    </row>
    <row r="131" spans="1:6">
      <c r="A131" s="44">
        <v>119000</v>
      </c>
      <c r="B131" s="45" t="s">
        <v>21</v>
      </c>
      <c r="C131" s="76">
        <v>1</v>
      </c>
      <c r="D131" s="76">
        <v>1</v>
      </c>
      <c r="E131" s="76">
        <v>1</v>
      </c>
      <c r="F131" s="76">
        <v>1</v>
      </c>
    </row>
    <row r="132" spans="1:6">
      <c r="A132" s="44">
        <v>570028</v>
      </c>
      <c r="B132" s="45" t="s">
        <v>120</v>
      </c>
      <c r="C132" s="76">
        <v>6</v>
      </c>
      <c r="D132" s="76">
        <v>4</v>
      </c>
      <c r="E132" s="76">
        <v>3</v>
      </c>
      <c r="F132" s="76">
        <v>2</v>
      </c>
    </row>
    <row r="133" spans="1:6">
      <c r="A133" s="44">
        <v>562028</v>
      </c>
      <c r="B133" s="45" t="s">
        <v>111</v>
      </c>
      <c r="C133" s="76">
        <v>4</v>
      </c>
      <c r="D133" s="76">
        <v>1</v>
      </c>
      <c r="E133" s="76">
        <v>3</v>
      </c>
      <c r="F133" s="76">
        <v>2</v>
      </c>
    </row>
    <row r="134" spans="1:6">
      <c r="A134" s="44">
        <v>966000</v>
      </c>
      <c r="B134" s="45" t="s">
        <v>277</v>
      </c>
      <c r="C134" s="76">
        <v>3</v>
      </c>
      <c r="D134" s="76">
        <v>4</v>
      </c>
      <c r="E134" s="76">
        <v>2</v>
      </c>
      <c r="F134" s="76">
        <v>2</v>
      </c>
    </row>
    <row r="135" spans="1:6">
      <c r="A135" s="44">
        <v>378024</v>
      </c>
      <c r="B135" s="45" t="s">
        <v>81</v>
      </c>
      <c r="C135" s="76">
        <v>6</v>
      </c>
      <c r="D135" s="76">
        <v>4</v>
      </c>
      <c r="E135" s="76">
        <v>3</v>
      </c>
      <c r="F135" s="76">
        <v>1</v>
      </c>
    </row>
    <row r="136" spans="1:6">
      <c r="A136" s="44">
        <v>774000</v>
      </c>
      <c r="B136" s="45" t="s">
        <v>274</v>
      </c>
      <c r="C136" s="76">
        <v>3</v>
      </c>
      <c r="D136" s="76">
        <v>4</v>
      </c>
      <c r="E136" s="76">
        <v>2</v>
      </c>
      <c r="F136" s="76">
        <v>2</v>
      </c>
    </row>
    <row r="137" spans="1:6">
      <c r="A137" s="44">
        <v>774032</v>
      </c>
      <c r="B137" s="45" t="s">
        <v>132</v>
      </c>
      <c r="C137" s="76">
        <v>8</v>
      </c>
      <c r="D137" s="76">
        <v>2</v>
      </c>
      <c r="E137" s="76">
        <v>4</v>
      </c>
      <c r="F137" s="76">
        <v>2</v>
      </c>
    </row>
    <row r="138" spans="1:6">
      <c r="A138" s="44">
        <v>962052</v>
      </c>
      <c r="B138" s="45" t="s">
        <v>154</v>
      </c>
      <c r="C138" s="76">
        <v>6</v>
      </c>
      <c r="D138" s="76">
        <v>4</v>
      </c>
      <c r="E138" s="76">
        <v>3</v>
      </c>
      <c r="F138" s="76">
        <v>2</v>
      </c>
    </row>
    <row r="139" spans="1:6">
      <c r="A139" s="44">
        <v>770032</v>
      </c>
      <c r="B139" s="45" t="s">
        <v>131</v>
      </c>
      <c r="C139" s="76">
        <v>6</v>
      </c>
      <c r="D139" s="76">
        <v>4</v>
      </c>
      <c r="E139" s="76">
        <v>3</v>
      </c>
      <c r="F139" s="76">
        <v>2</v>
      </c>
    </row>
    <row r="140" spans="1:6">
      <c r="A140" s="44">
        <v>362036</v>
      </c>
      <c r="B140" s="45" t="s">
        <v>69</v>
      </c>
      <c r="C140" s="76">
        <v>10</v>
      </c>
      <c r="D140" s="76">
        <v>4</v>
      </c>
      <c r="E140" s="76">
        <v>4</v>
      </c>
      <c r="F140" s="76">
        <v>1</v>
      </c>
    </row>
    <row r="141" spans="1:6">
      <c r="A141" s="44">
        <v>374036</v>
      </c>
      <c r="B141" s="45" t="s">
        <v>76</v>
      </c>
      <c r="C141" s="76">
        <v>6</v>
      </c>
      <c r="D141" s="76">
        <v>4</v>
      </c>
      <c r="E141" s="76">
        <v>3</v>
      </c>
      <c r="F141" s="76">
        <v>1</v>
      </c>
    </row>
    <row r="142" spans="1:6">
      <c r="A142" s="44">
        <v>158028</v>
      </c>
      <c r="B142" s="45" t="s">
        <v>37</v>
      </c>
      <c r="C142" s="76">
        <v>9</v>
      </c>
      <c r="D142" s="76">
        <v>3</v>
      </c>
      <c r="E142" s="76">
        <v>4</v>
      </c>
      <c r="F142" s="76">
        <v>1</v>
      </c>
    </row>
    <row r="143" spans="1:6">
      <c r="A143" s="44">
        <v>562032</v>
      </c>
      <c r="B143" s="45" t="s">
        <v>112</v>
      </c>
      <c r="C143" s="76">
        <v>7</v>
      </c>
      <c r="D143" s="76">
        <v>1</v>
      </c>
      <c r="E143" s="76">
        <v>4</v>
      </c>
      <c r="F143" s="76">
        <v>2</v>
      </c>
    </row>
    <row r="144" spans="1:6">
      <c r="A144" s="44">
        <v>120000</v>
      </c>
      <c r="B144" s="45" t="s">
        <v>22</v>
      </c>
      <c r="C144" s="76">
        <v>2</v>
      </c>
      <c r="D144" s="76">
        <v>2</v>
      </c>
      <c r="E144" s="76">
        <v>1</v>
      </c>
      <c r="F144" s="76">
        <v>1</v>
      </c>
    </row>
    <row r="145" spans="1:6" ht="12.75" customHeight="1">
      <c r="A145" s="64">
        <v>754028</v>
      </c>
      <c r="B145" s="45" t="s">
        <v>269</v>
      </c>
      <c r="C145" s="76">
        <v>6</v>
      </c>
      <c r="D145" s="76">
        <v>4</v>
      </c>
      <c r="E145" s="76">
        <v>3</v>
      </c>
      <c r="F145" s="76">
        <v>2</v>
      </c>
    </row>
    <row r="146" spans="1:6">
      <c r="A146" s="44">
        <v>382048</v>
      </c>
      <c r="B146" s="45" t="s">
        <v>91</v>
      </c>
      <c r="C146" s="76">
        <v>6</v>
      </c>
      <c r="D146" s="76">
        <v>4</v>
      </c>
      <c r="E146" s="76">
        <v>3</v>
      </c>
      <c r="F146" s="76">
        <v>1</v>
      </c>
    </row>
    <row r="147" spans="1:6">
      <c r="A147" s="44">
        <v>170032</v>
      </c>
      <c r="B147" s="45" t="s">
        <v>51</v>
      </c>
      <c r="C147" s="76">
        <v>6</v>
      </c>
      <c r="D147" s="76">
        <v>4</v>
      </c>
      <c r="E147" s="76">
        <v>3</v>
      </c>
      <c r="F147" s="76">
        <v>1</v>
      </c>
    </row>
    <row r="148" spans="1:6">
      <c r="A148" s="44">
        <v>566076</v>
      </c>
      <c r="B148" s="45" t="s">
        <v>117</v>
      </c>
      <c r="C148" s="76">
        <v>9</v>
      </c>
      <c r="D148" s="76">
        <v>3</v>
      </c>
      <c r="E148" s="76">
        <v>4</v>
      </c>
      <c r="F148" s="76">
        <v>2</v>
      </c>
    </row>
    <row r="149" spans="1:6">
      <c r="A149" s="44">
        <v>378000</v>
      </c>
      <c r="B149" s="45" t="s">
        <v>262</v>
      </c>
      <c r="C149" s="76">
        <v>3</v>
      </c>
      <c r="D149" s="76">
        <v>4</v>
      </c>
      <c r="E149" s="76">
        <v>2</v>
      </c>
      <c r="F149" s="76">
        <v>1</v>
      </c>
    </row>
    <row r="150" spans="1:6">
      <c r="A150" s="44">
        <v>382000</v>
      </c>
      <c r="B150" s="45" t="s">
        <v>263</v>
      </c>
      <c r="C150" s="76">
        <v>3</v>
      </c>
      <c r="D150" s="76">
        <v>4</v>
      </c>
      <c r="E150" s="76">
        <v>2</v>
      </c>
      <c r="F150" s="76">
        <v>1</v>
      </c>
    </row>
    <row r="151" spans="1:6">
      <c r="A151" s="44">
        <v>378028</v>
      </c>
      <c r="B151" s="45" t="s">
        <v>82</v>
      </c>
      <c r="C151" s="76">
        <v>6</v>
      </c>
      <c r="D151" s="76">
        <v>4</v>
      </c>
      <c r="E151" s="76">
        <v>3</v>
      </c>
      <c r="F151" s="76">
        <v>1</v>
      </c>
    </row>
    <row r="152" spans="1:6">
      <c r="A152" s="44">
        <v>382056</v>
      </c>
      <c r="B152" s="45" t="s">
        <v>92</v>
      </c>
      <c r="C152" s="76">
        <v>9</v>
      </c>
      <c r="D152" s="76">
        <v>3</v>
      </c>
      <c r="E152" s="76">
        <v>4</v>
      </c>
      <c r="F152" s="76">
        <v>1</v>
      </c>
    </row>
    <row r="153" spans="1:6">
      <c r="A153" s="44">
        <v>958040</v>
      </c>
      <c r="B153" s="45" t="s">
        <v>147</v>
      </c>
      <c r="C153" s="76">
        <v>6</v>
      </c>
      <c r="D153" s="76">
        <v>4</v>
      </c>
      <c r="E153" s="76">
        <v>3</v>
      </c>
      <c r="F153" s="76">
        <v>2</v>
      </c>
    </row>
    <row r="154" spans="1:6">
      <c r="A154" s="44">
        <v>954024</v>
      </c>
      <c r="B154" s="45" t="s">
        <v>142</v>
      </c>
      <c r="C154" s="76">
        <v>4</v>
      </c>
      <c r="D154" s="76">
        <v>2</v>
      </c>
      <c r="E154" s="76">
        <v>3</v>
      </c>
      <c r="F154" s="76">
        <v>2</v>
      </c>
    </row>
    <row r="155" spans="1:6">
      <c r="A155" s="44">
        <v>978028</v>
      </c>
      <c r="B155" s="45" t="s">
        <v>163</v>
      </c>
      <c r="C155" s="76">
        <v>5</v>
      </c>
      <c r="D155" s="76">
        <v>3</v>
      </c>
      <c r="E155" s="76">
        <v>3</v>
      </c>
      <c r="F155" s="76">
        <v>2</v>
      </c>
    </row>
    <row r="156" spans="1:6" ht="12.75" customHeight="1">
      <c r="A156" s="44">
        <v>978032</v>
      </c>
      <c r="B156" s="45" t="s">
        <v>164</v>
      </c>
      <c r="C156" s="76">
        <v>4</v>
      </c>
      <c r="D156" s="76">
        <v>2</v>
      </c>
      <c r="E156" s="76">
        <v>3</v>
      </c>
      <c r="F156" s="76">
        <v>2</v>
      </c>
    </row>
    <row r="157" spans="1:6">
      <c r="A157" s="44">
        <v>382060</v>
      </c>
      <c r="B157" s="45" t="s">
        <v>93</v>
      </c>
      <c r="C157" s="76">
        <v>4</v>
      </c>
      <c r="D157" s="76">
        <v>2</v>
      </c>
      <c r="E157" s="76">
        <v>3</v>
      </c>
      <c r="F157" s="76">
        <v>1</v>
      </c>
    </row>
    <row r="158" spans="1:6">
      <c r="A158" s="44">
        <v>970040</v>
      </c>
      <c r="B158" s="45" t="s">
        <v>156</v>
      </c>
      <c r="C158" s="76">
        <v>8</v>
      </c>
      <c r="D158" s="76">
        <v>2</v>
      </c>
      <c r="E158" s="76">
        <v>4</v>
      </c>
      <c r="F158" s="76">
        <v>2</v>
      </c>
    </row>
    <row r="159" spans="1:6">
      <c r="A159" s="44">
        <v>970000</v>
      </c>
      <c r="B159" s="45" t="s">
        <v>278</v>
      </c>
      <c r="C159" s="76">
        <v>3</v>
      </c>
      <c r="D159" s="76">
        <v>4</v>
      </c>
      <c r="E159" s="76">
        <v>2</v>
      </c>
      <c r="F159" s="76">
        <v>2</v>
      </c>
    </row>
    <row r="160" spans="1:6">
      <c r="A160" s="44">
        <v>974000</v>
      </c>
      <c r="B160" s="45" t="s">
        <v>279</v>
      </c>
      <c r="C160" s="76">
        <v>3</v>
      </c>
      <c r="D160" s="76">
        <v>4</v>
      </c>
      <c r="E160" s="76">
        <v>2</v>
      </c>
      <c r="F160" s="76">
        <v>2</v>
      </c>
    </row>
    <row r="161" spans="1:6">
      <c r="A161" s="44">
        <v>974040</v>
      </c>
      <c r="B161" s="45" t="s">
        <v>158</v>
      </c>
      <c r="C161" s="76">
        <v>5</v>
      </c>
      <c r="D161" s="76">
        <v>3</v>
      </c>
      <c r="E161" s="76">
        <v>3</v>
      </c>
      <c r="F161" s="76">
        <v>2</v>
      </c>
    </row>
    <row r="162" spans="1:6">
      <c r="A162" s="44">
        <v>122000</v>
      </c>
      <c r="B162" s="45" t="s">
        <v>23</v>
      </c>
      <c r="C162" s="76">
        <v>2</v>
      </c>
      <c r="D162" s="76">
        <v>2</v>
      </c>
      <c r="E162" s="76">
        <v>1</v>
      </c>
      <c r="F162" s="76">
        <v>1</v>
      </c>
    </row>
    <row r="163" spans="1:6">
      <c r="A163" s="44">
        <v>954028</v>
      </c>
      <c r="B163" s="45" t="s">
        <v>143</v>
      </c>
      <c r="C163" s="76">
        <v>6</v>
      </c>
      <c r="D163" s="76">
        <v>4</v>
      </c>
      <c r="E163" s="76">
        <v>3</v>
      </c>
      <c r="F163" s="76">
        <v>2</v>
      </c>
    </row>
    <row r="164" spans="1:6" ht="12.75" customHeight="1">
      <c r="A164" s="44">
        <v>566000</v>
      </c>
      <c r="B164" s="45" t="s">
        <v>266</v>
      </c>
      <c r="C164" s="76">
        <v>3</v>
      </c>
      <c r="D164" s="76">
        <v>4</v>
      </c>
      <c r="E164" s="76">
        <v>2</v>
      </c>
      <c r="F164" s="76">
        <v>2</v>
      </c>
    </row>
    <row r="165" spans="1:6">
      <c r="A165" s="44">
        <v>334032</v>
      </c>
      <c r="B165" s="45" t="s">
        <v>60</v>
      </c>
      <c r="C165" s="76">
        <v>7</v>
      </c>
      <c r="D165" s="76">
        <v>1</v>
      </c>
      <c r="E165" s="76">
        <v>4</v>
      </c>
      <c r="F165" s="76">
        <v>1</v>
      </c>
    </row>
    <row r="166" spans="1:6">
      <c r="A166" s="44">
        <v>958044</v>
      </c>
      <c r="B166" s="45" t="s">
        <v>148</v>
      </c>
      <c r="C166" s="76">
        <v>6</v>
      </c>
      <c r="D166" s="76">
        <v>4</v>
      </c>
      <c r="E166" s="76">
        <v>3</v>
      </c>
      <c r="F166" s="76">
        <v>2</v>
      </c>
    </row>
    <row r="167" spans="1:6">
      <c r="A167" s="44">
        <v>382068</v>
      </c>
      <c r="B167" s="45" t="s">
        <v>94</v>
      </c>
      <c r="C167" s="76">
        <v>8</v>
      </c>
      <c r="D167" s="76">
        <v>2</v>
      </c>
      <c r="E167" s="76">
        <v>4</v>
      </c>
      <c r="F167" s="76">
        <v>1</v>
      </c>
    </row>
    <row r="168" spans="1:6" ht="12.75" customHeight="1">
      <c r="A168" s="44">
        <v>978000</v>
      </c>
      <c r="B168" s="45" t="s">
        <v>280</v>
      </c>
      <c r="C168" s="76">
        <v>3</v>
      </c>
      <c r="D168" s="76">
        <v>3</v>
      </c>
      <c r="E168" s="76">
        <v>2</v>
      </c>
      <c r="F168" s="76">
        <v>2</v>
      </c>
    </row>
    <row r="169" spans="1:6">
      <c r="A169" s="44">
        <v>978036</v>
      </c>
      <c r="B169" s="45" t="s">
        <v>165</v>
      </c>
      <c r="C169" s="76">
        <v>8</v>
      </c>
      <c r="D169" s="76">
        <v>2</v>
      </c>
      <c r="E169" s="76">
        <v>4</v>
      </c>
      <c r="F169" s="76">
        <v>2</v>
      </c>
    </row>
    <row r="170" spans="1:6">
      <c r="A170" s="44">
        <v>158032</v>
      </c>
      <c r="B170" s="45" t="s">
        <v>38</v>
      </c>
      <c r="C170" s="76">
        <v>9</v>
      </c>
      <c r="D170" s="76">
        <v>3</v>
      </c>
      <c r="E170" s="76">
        <v>4</v>
      </c>
      <c r="F170" s="76">
        <v>1</v>
      </c>
    </row>
    <row r="171" spans="1:6">
      <c r="A171" s="44">
        <v>754044</v>
      </c>
      <c r="B171" s="45" t="s">
        <v>220</v>
      </c>
      <c r="C171" s="76">
        <v>6</v>
      </c>
      <c r="D171" s="76">
        <v>4</v>
      </c>
      <c r="E171" s="76">
        <v>3</v>
      </c>
      <c r="F171" s="76">
        <v>2</v>
      </c>
    </row>
    <row r="172" spans="1:6">
      <c r="A172" s="44">
        <v>166000</v>
      </c>
      <c r="B172" s="45" t="s">
        <v>254</v>
      </c>
      <c r="C172" s="76">
        <v>3</v>
      </c>
      <c r="D172" s="76">
        <v>4</v>
      </c>
      <c r="E172" s="76">
        <v>2</v>
      </c>
      <c r="F172" s="76">
        <v>1</v>
      </c>
    </row>
    <row r="173" spans="1:6">
      <c r="A173" s="44">
        <v>166032</v>
      </c>
      <c r="B173" s="45" t="s">
        <v>46</v>
      </c>
      <c r="C173" s="76">
        <v>8</v>
      </c>
      <c r="D173" s="76">
        <v>2</v>
      </c>
      <c r="E173" s="76">
        <v>4</v>
      </c>
      <c r="F173" s="76">
        <v>1</v>
      </c>
    </row>
    <row r="174" spans="1:6">
      <c r="A174" s="44">
        <v>170044</v>
      </c>
      <c r="B174" s="45" t="s">
        <v>52</v>
      </c>
      <c r="C174" s="76">
        <v>5</v>
      </c>
      <c r="D174" s="76">
        <v>3</v>
      </c>
      <c r="E174" s="76">
        <v>3</v>
      </c>
      <c r="F174" s="76">
        <v>1</v>
      </c>
    </row>
    <row r="175" spans="1:6">
      <c r="A175" s="44">
        <v>562036</v>
      </c>
      <c r="B175" s="45" t="s">
        <v>113</v>
      </c>
      <c r="C175" s="76">
        <v>5</v>
      </c>
      <c r="D175" s="76">
        <v>3</v>
      </c>
      <c r="E175" s="76">
        <v>3</v>
      </c>
      <c r="F175" s="76">
        <v>2</v>
      </c>
    </row>
    <row r="176" spans="1:6">
      <c r="A176" s="44">
        <v>570000</v>
      </c>
      <c r="B176" s="45" t="s">
        <v>267</v>
      </c>
      <c r="C176" s="76">
        <v>3</v>
      </c>
      <c r="D176" s="76">
        <v>4</v>
      </c>
      <c r="E176" s="76">
        <v>2</v>
      </c>
      <c r="F176" s="76">
        <v>2</v>
      </c>
    </row>
    <row r="177" spans="1:6" ht="12.75" customHeight="1">
      <c r="A177" s="44">
        <v>974044</v>
      </c>
      <c r="B177" s="45" t="s">
        <v>159</v>
      </c>
      <c r="C177" s="76">
        <v>6</v>
      </c>
      <c r="D177" s="76">
        <v>4</v>
      </c>
      <c r="E177" s="76">
        <v>3</v>
      </c>
      <c r="F177" s="76">
        <v>2</v>
      </c>
    </row>
    <row r="178" spans="1:6">
      <c r="A178" s="44">
        <v>962060</v>
      </c>
      <c r="B178" s="45" t="s">
        <v>155</v>
      </c>
      <c r="C178" s="76">
        <v>4</v>
      </c>
      <c r="D178" s="76">
        <v>2</v>
      </c>
      <c r="E178" s="76">
        <v>3</v>
      </c>
      <c r="F178" s="76">
        <v>2</v>
      </c>
    </row>
    <row r="179" spans="1:6" s="25" customFormat="1">
      <c r="A179" s="44">
        <v>378032</v>
      </c>
      <c r="B179" s="45" t="s">
        <v>83</v>
      </c>
      <c r="C179" s="76">
        <v>6</v>
      </c>
      <c r="D179" s="76">
        <v>4</v>
      </c>
      <c r="E179" s="76">
        <v>3</v>
      </c>
      <c r="F179" s="76">
        <v>1</v>
      </c>
    </row>
    <row r="180" spans="1:6" s="25" customFormat="1">
      <c r="A180" s="44">
        <v>978040</v>
      </c>
      <c r="B180" s="45" t="s">
        <v>166</v>
      </c>
      <c r="C180" s="76">
        <v>5</v>
      </c>
      <c r="D180" s="76">
        <v>3</v>
      </c>
      <c r="E180" s="76">
        <v>3</v>
      </c>
      <c r="F180" s="76">
        <v>2</v>
      </c>
    </row>
    <row r="181" spans="1:6">
      <c r="A181" s="44">
        <v>170000</v>
      </c>
      <c r="B181" s="45" t="s">
        <v>256</v>
      </c>
      <c r="C181" s="76">
        <v>3</v>
      </c>
      <c r="D181" s="76">
        <v>4</v>
      </c>
      <c r="E181" s="76">
        <v>2</v>
      </c>
      <c r="F181" s="76">
        <v>1</v>
      </c>
    </row>
    <row r="182" spans="1:6">
      <c r="A182" s="44">
        <v>170048</v>
      </c>
      <c r="B182" s="45" t="s">
        <v>53</v>
      </c>
      <c r="C182" s="76">
        <v>8</v>
      </c>
      <c r="D182" s="76">
        <v>2</v>
      </c>
      <c r="E182" s="76">
        <v>4</v>
      </c>
      <c r="F182" s="76">
        <v>1</v>
      </c>
    </row>
    <row r="183" spans="1:6">
      <c r="A183" s="44">
        <v>362040</v>
      </c>
      <c r="B183" s="45" t="s">
        <v>70</v>
      </c>
      <c r="C183" s="76">
        <v>4</v>
      </c>
      <c r="D183" s="76">
        <v>2</v>
      </c>
      <c r="E183" s="76">
        <v>3</v>
      </c>
      <c r="F183" s="76">
        <v>1</v>
      </c>
    </row>
    <row r="184" spans="1:6">
      <c r="A184" s="44">
        <v>954032</v>
      </c>
      <c r="B184" s="45" t="s">
        <v>144</v>
      </c>
      <c r="C184" s="76">
        <v>6</v>
      </c>
      <c r="D184" s="76">
        <v>4</v>
      </c>
      <c r="E184" s="76">
        <v>3</v>
      </c>
      <c r="F184" s="76">
        <v>2</v>
      </c>
    </row>
    <row r="185" spans="1:6">
      <c r="A185" s="44">
        <v>374048</v>
      </c>
      <c r="B185" s="45" t="s">
        <v>77</v>
      </c>
      <c r="C185" s="76">
        <v>6</v>
      </c>
      <c r="D185" s="76">
        <v>4</v>
      </c>
      <c r="E185" s="76">
        <v>3</v>
      </c>
      <c r="F185" s="76">
        <v>1</v>
      </c>
    </row>
    <row r="186" spans="1:6">
      <c r="A186" s="44">
        <v>166036</v>
      </c>
      <c r="B186" s="45" t="s">
        <v>47</v>
      </c>
      <c r="C186" s="76">
        <v>10</v>
      </c>
      <c r="D186" s="76">
        <v>4</v>
      </c>
      <c r="E186" s="76">
        <v>4</v>
      </c>
      <c r="F186" s="76">
        <v>1</v>
      </c>
    </row>
    <row r="187" spans="1:6">
      <c r="A187" s="44">
        <v>374052</v>
      </c>
      <c r="B187" s="45" t="s">
        <v>78</v>
      </c>
      <c r="C187" s="76">
        <v>6</v>
      </c>
      <c r="D187" s="76">
        <v>4</v>
      </c>
      <c r="E187" s="76">
        <v>3</v>
      </c>
      <c r="F187" s="76">
        <v>1</v>
      </c>
    </row>
    <row r="188" spans="1:6">
      <c r="A188" s="44">
        <v>954036</v>
      </c>
      <c r="B188" s="45" t="s">
        <v>145</v>
      </c>
      <c r="C188" s="76">
        <v>8</v>
      </c>
      <c r="D188" s="76">
        <v>2</v>
      </c>
      <c r="E188" s="76">
        <v>4</v>
      </c>
      <c r="F188" s="76">
        <v>2</v>
      </c>
    </row>
    <row r="189" spans="1:6">
      <c r="A189" s="44">
        <v>158036</v>
      </c>
      <c r="B189" s="45" t="s">
        <v>39</v>
      </c>
      <c r="C189" s="76">
        <v>5</v>
      </c>
      <c r="D189" s="76">
        <v>3</v>
      </c>
      <c r="E189" s="76">
        <v>3</v>
      </c>
      <c r="F189" s="76">
        <v>1</v>
      </c>
    </row>
    <row r="190" spans="1:6">
      <c r="A190" s="44">
        <v>124000</v>
      </c>
      <c r="B190" s="45" t="s">
        <v>24</v>
      </c>
      <c r="C190" s="76">
        <v>1</v>
      </c>
      <c r="D190" s="76">
        <v>1</v>
      </c>
      <c r="E190" s="76">
        <v>1</v>
      </c>
      <c r="F190" s="76">
        <v>1</v>
      </c>
    </row>
    <row r="191" spans="1:6" s="25" customFormat="1">
      <c r="A191" s="44">
        <v>334036</v>
      </c>
      <c r="B191" s="45" t="s">
        <v>61</v>
      </c>
      <c r="C191" s="76">
        <v>5</v>
      </c>
      <c r="D191" s="76">
        <v>3</v>
      </c>
      <c r="E191" s="76">
        <v>3</v>
      </c>
      <c r="F191" s="76">
        <v>1</v>
      </c>
    </row>
    <row r="192" spans="1:6" ht="12.75" customHeight="1">
      <c r="A192" s="143">
        <v>1</v>
      </c>
      <c r="B192" s="343" t="s">
        <v>309</v>
      </c>
      <c r="C192" s="343"/>
      <c r="D192" s="343"/>
      <c r="E192" s="343"/>
      <c r="F192" s="343"/>
    </row>
    <row r="193" spans="1:6" s="25" customFormat="1" ht="12.75" customHeight="1">
      <c r="A193" s="143"/>
      <c r="B193" s="344"/>
      <c r="C193" s="344"/>
      <c r="D193" s="344"/>
      <c r="E193" s="344"/>
      <c r="F193" s="344"/>
    </row>
    <row r="194" spans="1:6" s="25" customFormat="1" ht="12.75" customHeight="1">
      <c r="A194" s="143">
        <v>2</v>
      </c>
      <c r="B194" s="345" t="s">
        <v>294</v>
      </c>
      <c r="C194" s="345"/>
      <c r="D194" s="345"/>
      <c r="E194" s="345"/>
      <c r="F194" s="345"/>
    </row>
    <row r="195" spans="1:6" s="25" customFormat="1" ht="12.75" customHeight="1">
      <c r="A195" s="143"/>
      <c r="B195" s="345"/>
      <c r="C195" s="345"/>
      <c r="D195" s="345"/>
      <c r="E195" s="345"/>
      <c r="F195" s="345"/>
    </row>
    <row r="196" spans="1:6" s="25" customFormat="1" ht="12.75" customHeight="1">
      <c r="A196" s="143">
        <v>3</v>
      </c>
      <c r="B196" s="346" t="s">
        <v>295</v>
      </c>
      <c r="C196" s="346"/>
      <c r="D196" s="346"/>
      <c r="E196" s="346"/>
      <c r="F196" s="346"/>
    </row>
    <row r="197" spans="1:6" s="25" customFormat="1" ht="12.75" customHeight="1">
      <c r="A197" s="143"/>
      <c r="B197" s="346"/>
      <c r="C197" s="346"/>
      <c r="D197" s="346"/>
      <c r="E197" s="346"/>
      <c r="F197" s="346"/>
    </row>
    <row r="198" spans="1:6" s="25" customFormat="1" ht="12.75" customHeight="1">
      <c r="A198" s="143">
        <v>4</v>
      </c>
      <c r="B198" s="346" t="s">
        <v>224</v>
      </c>
      <c r="C198" s="346"/>
      <c r="D198" s="346"/>
      <c r="E198" s="346"/>
      <c r="F198" s="346"/>
    </row>
    <row r="199" spans="1:6" s="25" customFormat="1" ht="12.75" customHeight="1">
      <c r="A199" s="143"/>
      <c r="B199" s="346"/>
      <c r="C199" s="346"/>
      <c r="D199" s="346"/>
      <c r="E199" s="346"/>
      <c r="F199" s="346"/>
    </row>
    <row r="200" spans="1:6" s="25" customFormat="1" ht="12.75" customHeight="1">
      <c r="A200" s="143"/>
      <c r="B200" s="346"/>
      <c r="C200" s="346"/>
      <c r="D200" s="346"/>
      <c r="E200" s="346"/>
      <c r="F200" s="346"/>
    </row>
    <row r="201" spans="1:6" s="25" customFormat="1" ht="12.75" customHeight="1">
      <c r="A201" s="143"/>
      <c r="B201" s="346"/>
      <c r="C201" s="346"/>
      <c r="D201" s="346"/>
      <c r="E201" s="346"/>
      <c r="F201" s="346"/>
    </row>
    <row r="202" spans="1:6" ht="12.75" customHeight="1">
      <c r="A202" s="144">
        <v>5</v>
      </c>
      <c r="B202" s="346" t="s">
        <v>282</v>
      </c>
      <c r="C202" s="346"/>
      <c r="D202" s="346"/>
      <c r="E202" s="346"/>
      <c r="F202" s="346"/>
    </row>
    <row r="203" spans="1:6" s="25" customFormat="1">
      <c r="A203" s="58"/>
      <c r="B203" s="346"/>
      <c r="C203" s="346"/>
      <c r="D203" s="346"/>
      <c r="E203" s="346"/>
      <c r="F203" s="346"/>
    </row>
    <row r="204" spans="1:6" s="25" customFormat="1">
      <c r="A204" s="58"/>
      <c r="B204" s="346"/>
      <c r="C204" s="346"/>
      <c r="D204" s="346"/>
      <c r="E204" s="346"/>
      <c r="F204" s="346"/>
    </row>
    <row r="205" spans="1:6">
      <c r="A205" s="47" t="s">
        <v>237</v>
      </c>
      <c r="B205" s="59"/>
      <c r="C205" s="59"/>
      <c r="D205" s="59"/>
      <c r="E205" s="26"/>
      <c r="F205" s="26"/>
    </row>
    <row r="213" spans="2:2">
      <c r="B213" s="26"/>
    </row>
  </sheetData>
  <mergeCells count="11">
    <mergeCell ref="A3:A5"/>
    <mergeCell ref="F3:F5"/>
    <mergeCell ref="B3:B5"/>
    <mergeCell ref="C3:C5"/>
    <mergeCell ref="E3:E5"/>
    <mergeCell ref="D3:D5"/>
    <mergeCell ref="B192:F193"/>
    <mergeCell ref="B194:F195"/>
    <mergeCell ref="B196:F197"/>
    <mergeCell ref="B198:F201"/>
    <mergeCell ref="B202:F204"/>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D461"/>
  <sheetViews>
    <sheetView zoomScale="70" zoomScaleNormal="70" workbookViewId="0">
      <pane ySplit="5" topLeftCell="A6" activePane="bottomLeft" state="frozen"/>
      <selection pane="bottomLeft" activeCell="H2" sqref="H2"/>
    </sheetView>
  </sheetViews>
  <sheetFormatPr baseColWidth="10" defaultColWidth="11.42578125" defaultRowHeight="12.75"/>
  <cols>
    <col min="1" max="4" width="11.42578125" style="26"/>
    <col min="5" max="5" width="40.28515625" style="26" customWidth="1"/>
    <col min="6" max="16" width="11.42578125" style="26" customWidth="1"/>
    <col min="17" max="16384" width="11.42578125" style="26"/>
  </cols>
  <sheetData>
    <row r="1" spans="1:27" ht="18.75">
      <c r="A1" s="74" t="s">
        <v>385</v>
      </c>
    </row>
    <row r="2" spans="1:27" ht="15.75" customHeight="1">
      <c r="A2" s="59" t="s">
        <v>421</v>
      </c>
    </row>
    <row r="3" spans="1:27" ht="12.75" customHeight="1">
      <c r="A3" s="347" t="s">
        <v>286</v>
      </c>
      <c r="B3" s="347" t="s">
        <v>306</v>
      </c>
      <c r="C3" s="347" t="s">
        <v>297</v>
      </c>
      <c r="D3" s="350" t="s">
        <v>6</v>
      </c>
      <c r="E3" s="353" t="s">
        <v>169</v>
      </c>
      <c r="F3" s="362" t="s">
        <v>170</v>
      </c>
      <c r="G3" s="356" t="s">
        <v>171</v>
      </c>
      <c r="H3" s="357"/>
      <c r="I3" s="357"/>
      <c r="J3" s="357"/>
      <c r="K3" s="357"/>
      <c r="L3" s="358"/>
      <c r="M3" s="365" t="s">
        <v>193</v>
      </c>
      <c r="N3" s="357"/>
      <c r="O3" s="358"/>
      <c r="P3" s="356" t="s">
        <v>4</v>
      </c>
      <c r="Q3" s="357"/>
      <c r="R3" s="357"/>
      <c r="S3" s="357"/>
      <c r="T3" s="357"/>
      <c r="U3" s="357"/>
      <c r="V3" s="357"/>
      <c r="W3" s="358"/>
      <c r="X3" s="356" t="s">
        <v>1</v>
      </c>
      <c r="Y3" s="357"/>
      <c r="Z3" s="358"/>
    </row>
    <row r="4" spans="1:27" ht="12.75" customHeight="1">
      <c r="A4" s="348"/>
      <c r="B4" s="348"/>
      <c r="C4" s="348"/>
      <c r="D4" s="351"/>
      <c r="E4" s="354"/>
      <c r="F4" s="363"/>
      <c r="G4" s="359"/>
      <c r="H4" s="360"/>
      <c r="I4" s="360"/>
      <c r="J4" s="360"/>
      <c r="K4" s="360"/>
      <c r="L4" s="361"/>
      <c r="M4" s="360"/>
      <c r="N4" s="360"/>
      <c r="O4" s="361"/>
      <c r="P4" s="359"/>
      <c r="Q4" s="360"/>
      <c r="R4" s="360"/>
      <c r="S4" s="360"/>
      <c r="T4" s="360"/>
      <c r="U4" s="360"/>
      <c r="V4" s="360"/>
      <c r="W4" s="361"/>
      <c r="X4" s="359"/>
      <c r="Y4" s="360"/>
      <c r="Z4" s="361"/>
    </row>
    <row r="5" spans="1:27" ht="55.5" customHeight="1">
      <c r="A5" s="349"/>
      <c r="B5" s="349"/>
      <c r="C5" s="349"/>
      <c r="D5" s="352"/>
      <c r="E5" s="355"/>
      <c r="F5" s="364"/>
      <c r="G5" s="183" t="s">
        <v>172</v>
      </c>
      <c r="H5" s="184" t="s">
        <v>173</v>
      </c>
      <c r="I5" s="184" t="s">
        <v>174</v>
      </c>
      <c r="J5" s="185" t="s">
        <v>175</v>
      </c>
      <c r="K5" s="184" t="s">
        <v>176</v>
      </c>
      <c r="L5" s="186" t="s">
        <v>177</v>
      </c>
      <c r="M5" s="187" t="s">
        <v>192</v>
      </c>
      <c r="N5" s="188" t="s">
        <v>190</v>
      </c>
      <c r="O5" s="189" t="s">
        <v>191</v>
      </c>
      <c r="P5" s="190" t="s">
        <v>283</v>
      </c>
      <c r="Q5" s="191" t="s">
        <v>178</v>
      </c>
      <c r="R5" s="190" t="s">
        <v>195</v>
      </c>
      <c r="S5" s="192" t="s">
        <v>196</v>
      </c>
      <c r="T5" s="190" t="s">
        <v>285</v>
      </c>
      <c r="U5" s="192" t="s">
        <v>284</v>
      </c>
      <c r="V5" s="190" t="s">
        <v>197</v>
      </c>
      <c r="W5" s="192" t="s">
        <v>198</v>
      </c>
      <c r="X5" s="193" t="s">
        <v>199</v>
      </c>
      <c r="Y5" s="194" t="s">
        <v>202</v>
      </c>
      <c r="Z5" s="195" t="s">
        <v>191</v>
      </c>
    </row>
    <row r="6" spans="1:27">
      <c r="A6" s="82">
        <v>2</v>
      </c>
      <c r="B6" s="83">
        <v>2</v>
      </c>
      <c r="C6" s="83">
        <v>1</v>
      </c>
      <c r="D6" s="79">
        <v>111000</v>
      </c>
      <c r="E6" s="67" t="s">
        <v>15</v>
      </c>
      <c r="F6" s="270">
        <v>116352</v>
      </c>
      <c r="G6" s="271">
        <v>19050</v>
      </c>
      <c r="H6" s="271">
        <v>18259</v>
      </c>
      <c r="I6" s="271">
        <v>21949</v>
      </c>
      <c r="J6" s="271">
        <v>21251</v>
      </c>
      <c r="K6" s="271">
        <v>19700</v>
      </c>
      <c r="L6" s="272">
        <v>16143</v>
      </c>
      <c r="M6" s="271">
        <v>37309</v>
      </c>
      <c r="N6" s="271">
        <v>59258</v>
      </c>
      <c r="O6" s="272">
        <v>57094</v>
      </c>
      <c r="P6" s="271">
        <v>59645</v>
      </c>
      <c r="Q6" s="272">
        <v>56707</v>
      </c>
      <c r="R6" s="271">
        <v>11291</v>
      </c>
      <c r="S6" s="272">
        <v>10658</v>
      </c>
      <c r="T6" s="271">
        <v>29151</v>
      </c>
      <c r="U6" s="272">
        <v>27943</v>
      </c>
      <c r="V6" s="271">
        <v>40442</v>
      </c>
      <c r="W6" s="272">
        <v>38601</v>
      </c>
      <c r="X6" s="271">
        <v>79043</v>
      </c>
      <c r="Y6" s="271">
        <v>21949</v>
      </c>
      <c r="Z6" s="273">
        <v>57094</v>
      </c>
      <c r="AA6" s="18"/>
    </row>
    <row r="7" spans="1:27">
      <c r="A7" s="84">
        <v>1</v>
      </c>
      <c r="B7" s="85">
        <v>1</v>
      </c>
      <c r="C7" s="85">
        <v>1</v>
      </c>
      <c r="D7" s="80">
        <v>112000</v>
      </c>
      <c r="E7" s="68" t="s">
        <v>16</v>
      </c>
      <c r="F7" s="274">
        <v>101764</v>
      </c>
      <c r="G7" s="275">
        <v>15492</v>
      </c>
      <c r="H7" s="275">
        <v>15015</v>
      </c>
      <c r="I7" s="275">
        <v>18210</v>
      </c>
      <c r="J7" s="275">
        <v>18359</v>
      </c>
      <c r="K7" s="275">
        <v>18805</v>
      </c>
      <c r="L7" s="273">
        <v>15883</v>
      </c>
      <c r="M7" s="275">
        <v>30507</v>
      </c>
      <c r="N7" s="275">
        <v>48717</v>
      </c>
      <c r="O7" s="273">
        <v>53047</v>
      </c>
      <c r="P7" s="275">
        <v>52737</v>
      </c>
      <c r="Q7" s="273">
        <v>49027</v>
      </c>
      <c r="R7" s="275">
        <v>9361</v>
      </c>
      <c r="S7" s="273">
        <v>8849</v>
      </c>
      <c r="T7" s="275">
        <v>27533</v>
      </c>
      <c r="U7" s="273">
        <v>25514</v>
      </c>
      <c r="V7" s="275">
        <v>36894</v>
      </c>
      <c r="W7" s="273">
        <v>34363</v>
      </c>
      <c r="X7" s="275">
        <v>71257</v>
      </c>
      <c r="Y7" s="275">
        <v>18210</v>
      </c>
      <c r="Z7" s="273">
        <v>53047</v>
      </c>
      <c r="AA7" s="18"/>
    </row>
    <row r="8" spans="1:27">
      <c r="A8" s="84">
        <v>1</v>
      </c>
      <c r="B8" s="85">
        <v>1</v>
      </c>
      <c r="C8" s="85">
        <v>1</v>
      </c>
      <c r="D8" s="80">
        <v>113000</v>
      </c>
      <c r="E8" s="69" t="s">
        <v>17</v>
      </c>
      <c r="F8" s="274">
        <v>111761</v>
      </c>
      <c r="G8" s="275">
        <v>17511</v>
      </c>
      <c r="H8" s="275">
        <v>16972</v>
      </c>
      <c r="I8" s="275">
        <v>20083</v>
      </c>
      <c r="J8" s="275">
        <v>20277</v>
      </c>
      <c r="K8" s="275">
        <v>20121</v>
      </c>
      <c r="L8" s="273">
        <v>16797</v>
      </c>
      <c r="M8" s="275">
        <v>34483</v>
      </c>
      <c r="N8" s="275">
        <v>54566</v>
      </c>
      <c r="O8" s="273">
        <v>57195</v>
      </c>
      <c r="P8" s="275">
        <v>57516</v>
      </c>
      <c r="Q8" s="273">
        <v>54245</v>
      </c>
      <c r="R8" s="275">
        <v>10255</v>
      </c>
      <c r="S8" s="273">
        <v>9828</v>
      </c>
      <c r="T8" s="275">
        <v>29513</v>
      </c>
      <c r="U8" s="273">
        <v>27682</v>
      </c>
      <c r="V8" s="275">
        <v>39768</v>
      </c>
      <c r="W8" s="273">
        <v>37510</v>
      </c>
      <c r="X8" s="275">
        <v>77278</v>
      </c>
      <c r="Y8" s="275">
        <v>20083</v>
      </c>
      <c r="Z8" s="273">
        <v>57195</v>
      </c>
      <c r="AA8" s="18"/>
    </row>
    <row r="9" spans="1:27">
      <c r="A9" s="84">
        <v>1</v>
      </c>
      <c r="B9" s="85">
        <v>1</v>
      </c>
      <c r="C9" s="85">
        <v>1</v>
      </c>
      <c r="D9" s="80">
        <v>114000</v>
      </c>
      <c r="E9" s="69" t="s">
        <v>18</v>
      </c>
      <c r="F9" s="274">
        <v>44755</v>
      </c>
      <c r="G9" s="275">
        <v>6542</v>
      </c>
      <c r="H9" s="275">
        <v>6406</v>
      </c>
      <c r="I9" s="275">
        <v>8006</v>
      </c>
      <c r="J9" s="275">
        <v>8229</v>
      </c>
      <c r="K9" s="275">
        <v>8530</v>
      </c>
      <c r="L9" s="273">
        <v>7042</v>
      </c>
      <c r="M9" s="275">
        <v>12948</v>
      </c>
      <c r="N9" s="275">
        <v>20954</v>
      </c>
      <c r="O9" s="273">
        <v>23801</v>
      </c>
      <c r="P9" s="275">
        <v>23273</v>
      </c>
      <c r="Q9" s="273">
        <v>21482</v>
      </c>
      <c r="R9" s="275">
        <v>4157</v>
      </c>
      <c r="S9" s="273">
        <v>3849</v>
      </c>
      <c r="T9" s="275">
        <v>12475</v>
      </c>
      <c r="U9" s="273">
        <v>11326</v>
      </c>
      <c r="V9" s="275">
        <v>16632</v>
      </c>
      <c r="W9" s="273">
        <v>15175</v>
      </c>
      <c r="X9" s="275">
        <v>31807</v>
      </c>
      <c r="Y9" s="275">
        <v>8006</v>
      </c>
      <c r="Z9" s="273">
        <v>23801</v>
      </c>
      <c r="AA9" s="18"/>
    </row>
    <row r="10" spans="1:27">
      <c r="A10" s="84">
        <v>1</v>
      </c>
      <c r="B10" s="85">
        <v>1</v>
      </c>
      <c r="C10" s="85">
        <v>1</v>
      </c>
      <c r="D10" s="80">
        <v>116000</v>
      </c>
      <c r="E10" s="69" t="s">
        <v>19</v>
      </c>
      <c r="F10" s="274">
        <v>51665</v>
      </c>
      <c r="G10" s="275">
        <v>7673</v>
      </c>
      <c r="H10" s="275">
        <v>7522</v>
      </c>
      <c r="I10" s="275">
        <v>9172</v>
      </c>
      <c r="J10" s="275">
        <v>9402</v>
      </c>
      <c r="K10" s="275">
        <v>9788</v>
      </c>
      <c r="L10" s="273">
        <v>8108</v>
      </c>
      <c r="M10" s="275">
        <v>15195</v>
      </c>
      <c r="N10" s="275">
        <v>24367</v>
      </c>
      <c r="O10" s="273">
        <v>27298</v>
      </c>
      <c r="P10" s="275">
        <v>26636</v>
      </c>
      <c r="Q10" s="273">
        <v>25029</v>
      </c>
      <c r="R10" s="275">
        <v>4714</v>
      </c>
      <c r="S10" s="273">
        <v>4458</v>
      </c>
      <c r="T10" s="275">
        <v>14089</v>
      </c>
      <c r="U10" s="273">
        <v>13209</v>
      </c>
      <c r="V10" s="275">
        <v>18803</v>
      </c>
      <c r="W10" s="273">
        <v>17667</v>
      </c>
      <c r="X10" s="275">
        <v>36470</v>
      </c>
      <c r="Y10" s="275">
        <v>9172</v>
      </c>
      <c r="Z10" s="273">
        <v>27298</v>
      </c>
      <c r="AA10" s="18"/>
    </row>
    <row r="11" spans="1:27">
      <c r="A11" s="84">
        <v>1</v>
      </c>
      <c r="B11" s="85">
        <v>1</v>
      </c>
      <c r="C11" s="85">
        <v>1</v>
      </c>
      <c r="D11" s="80">
        <v>117000</v>
      </c>
      <c r="E11" s="69" t="s">
        <v>20</v>
      </c>
      <c r="F11" s="274">
        <v>32482</v>
      </c>
      <c r="G11" s="275">
        <v>4917</v>
      </c>
      <c r="H11" s="275">
        <v>4807</v>
      </c>
      <c r="I11" s="275">
        <v>6135</v>
      </c>
      <c r="J11" s="275">
        <v>5933</v>
      </c>
      <c r="K11" s="275">
        <v>5990</v>
      </c>
      <c r="L11" s="273">
        <v>4700</v>
      </c>
      <c r="M11" s="275">
        <v>9724</v>
      </c>
      <c r="N11" s="275">
        <v>15859</v>
      </c>
      <c r="O11" s="273">
        <v>16623</v>
      </c>
      <c r="P11" s="275">
        <v>16800</v>
      </c>
      <c r="Q11" s="273">
        <v>15682</v>
      </c>
      <c r="R11" s="275">
        <v>3160</v>
      </c>
      <c r="S11" s="273">
        <v>2975</v>
      </c>
      <c r="T11" s="275">
        <v>8600</v>
      </c>
      <c r="U11" s="273">
        <v>8023</v>
      </c>
      <c r="V11" s="275">
        <v>11760</v>
      </c>
      <c r="W11" s="273">
        <v>10998</v>
      </c>
      <c r="X11" s="275">
        <v>22758</v>
      </c>
      <c r="Y11" s="275">
        <v>6135</v>
      </c>
      <c r="Z11" s="273">
        <v>16623</v>
      </c>
      <c r="AA11" s="18"/>
    </row>
    <row r="12" spans="1:27">
      <c r="A12" s="84">
        <v>1</v>
      </c>
      <c r="B12" s="85">
        <v>1</v>
      </c>
      <c r="C12" s="85">
        <v>1</v>
      </c>
      <c r="D12" s="80">
        <v>119000</v>
      </c>
      <c r="E12" s="69" t="s">
        <v>21</v>
      </c>
      <c r="F12" s="274">
        <v>40138</v>
      </c>
      <c r="G12" s="275">
        <v>6027</v>
      </c>
      <c r="H12" s="275">
        <v>5932</v>
      </c>
      <c r="I12" s="275">
        <v>7365</v>
      </c>
      <c r="J12" s="275">
        <v>7216</v>
      </c>
      <c r="K12" s="275">
        <v>7480</v>
      </c>
      <c r="L12" s="273">
        <v>6118</v>
      </c>
      <c r="M12" s="275">
        <v>11959</v>
      </c>
      <c r="N12" s="275">
        <v>19324</v>
      </c>
      <c r="O12" s="273">
        <v>20814</v>
      </c>
      <c r="P12" s="275">
        <v>20593</v>
      </c>
      <c r="Q12" s="273">
        <v>19545</v>
      </c>
      <c r="R12" s="275">
        <v>3819</v>
      </c>
      <c r="S12" s="273">
        <v>3546</v>
      </c>
      <c r="T12" s="275">
        <v>10611</v>
      </c>
      <c r="U12" s="273">
        <v>10203</v>
      </c>
      <c r="V12" s="275">
        <v>14430</v>
      </c>
      <c r="W12" s="273">
        <v>13749</v>
      </c>
      <c r="X12" s="275">
        <v>28179</v>
      </c>
      <c r="Y12" s="275">
        <v>7365</v>
      </c>
      <c r="Z12" s="273">
        <v>20814</v>
      </c>
      <c r="AA12" s="18"/>
    </row>
    <row r="13" spans="1:27">
      <c r="A13" s="84">
        <v>2</v>
      </c>
      <c r="B13" s="85">
        <v>2</v>
      </c>
      <c r="C13" s="85">
        <v>1</v>
      </c>
      <c r="D13" s="80">
        <v>120000</v>
      </c>
      <c r="E13" s="69" t="s">
        <v>22</v>
      </c>
      <c r="F13" s="274">
        <v>22236</v>
      </c>
      <c r="G13" s="275">
        <v>3218</v>
      </c>
      <c r="H13" s="275">
        <v>3256</v>
      </c>
      <c r="I13" s="275">
        <v>4001</v>
      </c>
      <c r="J13" s="275">
        <v>4103</v>
      </c>
      <c r="K13" s="275">
        <v>4301</v>
      </c>
      <c r="L13" s="273">
        <v>3357</v>
      </c>
      <c r="M13" s="275">
        <v>6474</v>
      </c>
      <c r="N13" s="275">
        <v>10475</v>
      </c>
      <c r="O13" s="273">
        <v>11761</v>
      </c>
      <c r="P13" s="275">
        <v>11353</v>
      </c>
      <c r="Q13" s="273">
        <v>10883</v>
      </c>
      <c r="R13" s="275">
        <v>2061</v>
      </c>
      <c r="S13" s="273">
        <v>1940</v>
      </c>
      <c r="T13" s="275">
        <v>6023</v>
      </c>
      <c r="U13" s="273">
        <v>5738</v>
      </c>
      <c r="V13" s="275">
        <v>8084</v>
      </c>
      <c r="W13" s="273">
        <v>7678</v>
      </c>
      <c r="X13" s="275">
        <v>15762</v>
      </c>
      <c r="Y13" s="275">
        <v>4001</v>
      </c>
      <c r="Z13" s="273">
        <v>11761</v>
      </c>
      <c r="AA13" s="18"/>
    </row>
    <row r="14" spans="1:27">
      <c r="A14" s="84">
        <v>2</v>
      </c>
      <c r="B14" s="85">
        <v>2</v>
      </c>
      <c r="C14" s="85">
        <v>1</v>
      </c>
      <c r="D14" s="80">
        <v>122000</v>
      </c>
      <c r="E14" s="69" t="s">
        <v>23</v>
      </c>
      <c r="F14" s="274">
        <v>32024</v>
      </c>
      <c r="G14" s="275">
        <v>4594</v>
      </c>
      <c r="H14" s="275">
        <v>4631</v>
      </c>
      <c r="I14" s="275">
        <v>5701</v>
      </c>
      <c r="J14" s="275">
        <v>5936</v>
      </c>
      <c r="K14" s="275">
        <v>6229</v>
      </c>
      <c r="L14" s="273">
        <v>4933</v>
      </c>
      <c r="M14" s="275">
        <v>9225</v>
      </c>
      <c r="N14" s="275">
        <v>14926</v>
      </c>
      <c r="O14" s="273">
        <v>17098</v>
      </c>
      <c r="P14" s="275">
        <v>16491</v>
      </c>
      <c r="Q14" s="273">
        <v>15533</v>
      </c>
      <c r="R14" s="275">
        <v>2977</v>
      </c>
      <c r="S14" s="273">
        <v>2724</v>
      </c>
      <c r="T14" s="275">
        <v>8754</v>
      </c>
      <c r="U14" s="273">
        <v>8344</v>
      </c>
      <c r="V14" s="275">
        <v>11731</v>
      </c>
      <c r="W14" s="273">
        <v>11068</v>
      </c>
      <c r="X14" s="275">
        <v>22799</v>
      </c>
      <c r="Y14" s="275">
        <v>5701</v>
      </c>
      <c r="Z14" s="273">
        <v>17098</v>
      </c>
      <c r="AA14" s="18"/>
    </row>
    <row r="15" spans="1:27">
      <c r="A15" s="84">
        <v>1</v>
      </c>
      <c r="B15" s="85">
        <v>1</v>
      </c>
      <c r="C15" s="85">
        <v>1</v>
      </c>
      <c r="D15" s="80">
        <v>124000</v>
      </c>
      <c r="E15" s="69" t="s">
        <v>24</v>
      </c>
      <c r="F15" s="274">
        <v>72895</v>
      </c>
      <c r="G15" s="275">
        <v>10731</v>
      </c>
      <c r="H15" s="275">
        <v>10645</v>
      </c>
      <c r="I15" s="275">
        <v>13165</v>
      </c>
      <c r="J15" s="275">
        <v>13225</v>
      </c>
      <c r="K15" s="275">
        <v>13515</v>
      </c>
      <c r="L15" s="273">
        <v>11614</v>
      </c>
      <c r="M15" s="275">
        <v>21376</v>
      </c>
      <c r="N15" s="275">
        <v>34541</v>
      </c>
      <c r="O15" s="273">
        <v>38354</v>
      </c>
      <c r="P15" s="275">
        <v>37385</v>
      </c>
      <c r="Q15" s="273">
        <v>35510</v>
      </c>
      <c r="R15" s="275">
        <v>6828</v>
      </c>
      <c r="S15" s="273">
        <v>6337</v>
      </c>
      <c r="T15" s="275">
        <v>19628</v>
      </c>
      <c r="U15" s="273">
        <v>18726</v>
      </c>
      <c r="V15" s="275">
        <v>26456</v>
      </c>
      <c r="W15" s="273">
        <v>25063</v>
      </c>
      <c r="X15" s="275">
        <v>51519</v>
      </c>
      <c r="Y15" s="275">
        <v>13165</v>
      </c>
      <c r="Z15" s="273">
        <v>38354</v>
      </c>
      <c r="AA15" s="18"/>
    </row>
    <row r="16" spans="1:27">
      <c r="A16" s="84">
        <v>3</v>
      </c>
      <c r="B16" s="85">
        <v>4</v>
      </c>
      <c r="C16" s="85">
        <v>2</v>
      </c>
      <c r="D16" s="43">
        <v>154000</v>
      </c>
      <c r="E16" s="70" t="s">
        <v>252</v>
      </c>
      <c r="F16" s="274">
        <v>26141</v>
      </c>
      <c r="G16" s="275">
        <v>3627</v>
      </c>
      <c r="H16" s="275">
        <v>3624</v>
      </c>
      <c r="I16" s="275">
        <v>4639</v>
      </c>
      <c r="J16" s="275">
        <v>4951</v>
      </c>
      <c r="K16" s="275">
        <v>5155</v>
      </c>
      <c r="L16" s="273">
        <v>4145</v>
      </c>
      <c r="M16" s="275">
        <v>7251</v>
      </c>
      <c r="N16" s="275">
        <v>11890</v>
      </c>
      <c r="O16" s="273">
        <v>14251</v>
      </c>
      <c r="P16" s="275">
        <v>13550</v>
      </c>
      <c r="Q16" s="273">
        <v>12591</v>
      </c>
      <c r="R16" s="275">
        <v>2368</v>
      </c>
      <c r="S16" s="273">
        <v>2271</v>
      </c>
      <c r="T16" s="275">
        <v>7398</v>
      </c>
      <c r="U16" s="273">
        <v>6853</v>
      </c>
      <c r="V16" s="275">
        <v>9766</v>
      </c>
      <c r="W16" s="273">
        <v>9124</v>
      </c>
      <c r="X16" s="275">
        <v>18890</v>
      </c>
      <c r="Y16" s="275">
        <v>4639</v>
      </c>
      <c r="Z16" s="273">
        <v>14251</v>
      </c>
      <c r="AA16" s="18"/>
    </row>
    <row r="17" spans="1:27">
      <c r="A17" s="84">
        <v>5</v>
      </c>
      <c r="B17" s="85">
        <v>3</v>
      </c>
      <c r="C17" s="85">
        <v>3</v>
      </c>
      <c r="D17" s="43">
        <v>154008</v>
      </c>
      <c r="E17" s="70" t="s">
        <v>25</v>
      </c>
      <c r="F17" s="274">
        <v>6149</v>
      </c>
      <c r="G17" s="275">
        <v>931</v>
      </c>
      <c r="H17" s="275">
        <v>821</v>
      </c>
      <c r="I17" s="275">
        <v>1087</v>
      </c>
      <c r="J17" s="275">
        <v>1128</v>
      </c>
      <c r="K17" s="275">
        <v>1216</v>
      </c>
      <c r="L17" s="273">
        <v>966</v>
      </c>
      <c r="M17" s="275">
        <v>1752</v>
      </c>
      <c r="N17" s="275">
        <v>2839</v>
      </c>
      <c r="O17" s="273">
        <v>3310</v>
      </c>
      <c r="P17" s="275">
        <v>3207</v>
      </c>
      <c r="Q17" s="273">
        <v>2942</v>
      </c>
      <c r="R17" s="275">
        <v>600</v>
      </c>
      <c r="S17" s="273">
        <v>487</v>
      </c>
      <c r="T17" s="275">
        <v>1740</v>
      </c>
      <c r="U17" s="273">
        <v>1570</v>
      </c>
      <c r="V17" s="275">
        <v>2340</v>
      </c>
      <c r="W17" s="273">
        <v>2057</v>
      </c>
      <c r="X17" s="275">
        <v>4397</v>
      </c>
      <c r="Y17" s="275">
        <v>1087</v>
      </c>
      <c r="Z17" s="273">
        <v>3310</v>
      </c>
      <c r="AA17" s="18"/>
    </row>
    <row r="18" spans="1:27">
      <c r="A18" s="84">
        <v>5</v>
      </c>
      <c r="B18" s="85">
        <v>3</v>
      </c>
      <c r="C18" s="85">
        <v>3</v>
      </c>
      <c r="D18" s="43">
        <v>154012</v>
      </c>
      <c r="E18" s="70" t="s">
        <v>26</v>
      </c>
      <c r="F18" s="274">
        <v>6500</v>
      </c>
      <c r="G18" s="275">
        <v>865</v>
      </c>
      <c r="H18" s="275">
        <v>969</v>
      </c>
      <c r="I18" s="275">
        <v>1147</v>
      </c>
      <c r="J18" s="275">
        <v>1174</v>
      </c>
      <c r="K18" s="275">
        <v>1314</v>
      </c>
      <c r="L18" s="273">
        <v>1031</v>
      </c>
      <c r="M18" s="275">
        <v>1834</v>
      </c>
      <c r="N18" s="275">
        <v>2981</v>
      </c>
      <c r="O18" s="273">
        <v>3519</v>
      </c>
      <c r="P18" s="275">
        <v>3386</v>
      </c>
      <c r="Q18" s="273">
        <v>3114</v>
      </c>
      <c r="R18" s="275">
        <v>604</v>
      </c>
      <c r="S18" s="273">
        <v>543</v>
      </c>
      <c r="T18" s="275">
        <v>1847</v>
      </c>
      <c r="U18" s="273">
        <v>1672</v>
      </c>
      <c r="V18" s="275">
        <v>2451</v>
      </c>
      <c r="W18" s="273">
        <v>2215</v>
      </c>
      <c r="X18" s="275">
        <v>4666</v>
      </c>
      <c r="Y18" s="275">
        <v>1147</v>
      </c>
      <c r="Z18" s="273">
        <v>3519</v>
      </c>
      <c r="AA18" s="18"/>
    </row>
    <row r="19" spans="1:27">
      <c r="A19" s="84">
        <v>5</v>
      </c>
      <c r="B19" s="85">
        <v>3</v>
      </c>
      <c r="C19" s="85">
        <v>3</v>
      </c>
      <c r="D19" s="43">
        <v>154016</v>
      </c>
      <c r="E19" s="70" t="s">
        <v>27</v>
      </c>
      <c r="F19" s="274">
        <v>7021</v>
      </c>
      <c r="G19" s="275">
        <v>959</v>
      </c>
      <c r="H19" s="275">
        <v>990</v>
      </c>
      <c r="I19" s="275">
        <v>1293</v>
      </c>
      <c r="J19" s="275">
        <v>1217</v>
      </c>
      <c r="K19" s="275">
        <v>1472</v>
      </c>
      <c r="L19" s="273">
        <v>1090</v>
      </c>
      <c r="M19" s="275">
        <v>1949</v>
      </c>
      <c r="N19" s="275">
        <v>3242</v>
      </c>
      <c r="O19" s="273">
        <v>3779</v>
      </c>
      <c r="P19" s="275">
        <v>3650</v>
      </c>
      <c r="Q19" s="273">
        <v>3371</v>
      </c>
      <c r="R19" s="275">
        <v>661</v>
      </c>
      <c r="S19" s="273">
        <v>632</v>
      </c>
      <c r="T19" s="275">
        <v>1973</v>
      </c>
      <c r="U19" s="273">
        <v>1806</v>
      </c>
      <c r="V19" s="275">
        <v>2634</v>
      </c>
      <c r="W19" s="273">
        <v>2438</v>
      </c>
      <c r="X19" s="275">
        <v>5072</v>
      </c>
      <c r="Y19" s="275">
        <v>1293</v>
      </c>
      <c r="Z19" s="273">
        <v>3779</v>
      </c>
      <c r="AA19" s="18"/>
    </row>
    <row r="20" spans="1:27">
      <c r="A20" s="84">
        <v>6</v>
      </c>
      <c r="B20" s="85">
        <v>4</v>
      </c>
      <c r="C20" s="85">
        <v>3</v>
      </c>
      <c r="D20" s="43">
        <v>154032</v>
      </c>
      <c r="E20" s="70" t="s">
        <v>28</v>
      </c>
      <c r="F20" s="274">
        <v>5801</v>
      </c>
      <c r="G20" s="275">
        <v>762</v>
      </c>
      <c r="H20" s="275">
        <v>784</v>
      </c>
      <c r="I20" s="275">
        <v>1112</v>
      </c>
      <c r="J20" s="275">
        <v>1110</v>
      </c>
      <c r="K20" s="275">
        <v>1179</v>
      </c>
      <c r="L20" s="273">
        <v>854</v>
      </c>
      <c r="M20" s="275">
        <v>1546</v>
      </c>
      <c r="N20" s="275">
        <v>2658</v>
      </c>
      <c r="O20" s="273">
        <v>3143</v>
      </c>
      <c r="P20" s="275">
        <v>3001</v>
      </c>
      <c r="Q20" s="273">
        <v>2800</v>
      </c>
      <c r="R20" s="275">
        <v>600</v>
      </c>
      <c r="S20" s="273">
        <v>512</v>
      </c>
      <c r="T20" s="275">
        <v>1587</v>
      </c>
      <c r="U20" s="273">
        <v>1556</v>
      </c>
      <c r="V20" s="275">
        <v>2187</v>
      </c>
      <c r="W20" s="273">
        <v>2068</v>
      </c>
      <c r="X20" s="275">
        <v>4255</v>
      </c>
      <c r="Y20" s="275">
        <v>1112</v>
      </c>
      <c r="Z20" s="273">
        <v>3143</v>
      </c>
      <c r="AA20" s="18"/>
    </row>
    <row r="21" spans="1:27">
      <c r="A21" s="84">
        <v>4</v>
      </c>
      <c r="B21" s="85">
        <v>2</v>
      </c>
      <c r="C21" s="85">
        <v>3</v>
      </c>
      <c r="D21" s="43">
        <v>154036</v>
      </c>
      <c r="E21" s="70" t="s">
        <v>29</v>
      </c>
      <c r="F21" s="274">
        <v>10289</v>
      </c>
      <c r="G21" s="275">
        <v>1479</v>
      </c>
      <c r="H21" s="275">
        <v>1401</v>
      </c>
      <c r="I21" s="275">
        <v>1760</v>
      </c>
      <c r="J21" s="275">
        <v>1844</v>
      </c>
      <c r="K21" s="275">
        <v>1865</v>
      </c>
      <c r="L21" s="273">
        <v>1940</v>
      </c>
      <c r="M21" s="275">
        <v>2880</v>
      </c>
      <c r="N21" s="275">
        <v>4640</v>
      </c>
      <c r="O21" s="273">
        <v>5649</v>
      </c>
      <c r="P21" s="275">
        <v>5263</v>
      </c>
      <c r="Q21" s="273">
        <v>5026</v>
      </c>
      <c r="R21" s="275">
        <v>892</v>
      </c>
      <c r="S21" s="273">
        <v>868</v>
      </c>
      <c r="T21" s="275">
        <v>2919</v>
      </c>
      <c r="U21" s="273">
        <v>2730</v>
      </c>
      <c r="V21" s="275">
        <v>3811</v>
      </c>
      <c r="W21" s="273">
        <v>3598</v>
      </c>
      <c r="X21" s="275">
        <v>7409</v>
      </c>
      <c r="Y21" s="275">
        <v>1760</v>
      </c>
      <c r="Z21" s="273">
        <v>5649</v>
      </c>
      <c r="AA21" s="18"/>
    </row>
    <row r="22" spans="1:27">
      <c r="A22" s="84">
        <v>4</v>
      </c>
      <c r="B22" s="85">
        <v>2</v>
      </c>
      <c r="C22" s="85">
        <v>3</v>
      </c>
      <c r="D22" s="43">
        <v>158004</v>
      </c>
      <c r="E22" s="70" t="s">
        <v>30</v>
      </c>
      <c r="F22" s="274">
        <v>8614</v>
      </c>
      <c r="G22" s="275">
        <v>1194</v>
      </c>
      <c r="H22" s="275">
        <v>1267</v>
      </c>
      <c r="I22" s="275">
        <v>1594</v>
      </c>
      <c r="J22" s="275">
        <v>1647</v>
      </c>
      <c r="K22" s="275">
        <v>1702</v>
      </c>
      <c r="L22" s="273">
        <v>1210</v>
      </c>
      <c r="M22" s="275">
        <v>2461</v>
      </c>
      <c r="N22" s="275">
        <v>4055</v>
      </c>
      <c r="O22" s="273">
        <v>4559</v>
      </c>
      <c r="P22" s="275">
        <v>4433</v>
      </c>
      <c r="Q22" s="273">
        <v>4181</v>
      </c>
      <c r="R22" s="275">
        <v>823</v>
      </c>
      <c r="S22" s="273">
        <v>771</v>
      </c>
      <c r="T22" s="275">
        <v>2347</v>
      </c>
      <c r="U22" s="273">
        <v>2212</v>
      </c>
      <c r="V22" s="275">
        <v>3170</v>
      </c>
      <c r="W22" s="273">
        <v>2983</v>
      </c>
      <c r="X22" s="275">
        <v>6153</v>
      </c>
      <c r="Y22" s="275">
        <v>1594</v>
      </c>
      <c r="Z22" s="273">
        <v>4559</v>
      </c>
      <c r="AA22" s="18"/>
    </row>
    <row r="23" spans="1:27">
      <c r="A23" s="84">
        <v>5</v>
      </c>
      <c r="B23" s="85">
        <v>3</v>
      </c>
      <c r="C23" s="85">
        <v>3</v>
      </c>
      <c r="D23" s="43">
        <v>158008</v>
      </c>
      <c r="E23" s="70" t="s">
        <v>31</v>
      </c>
      <c r="F23" s="274">
        <v>5886</v>
      </c>
      <c r="G23" s="275">
        <v>793</v>
      </c>
      <c r="H23" s="275">
        <v>863</v>
      </c>
      <c r="I23" s="275">
        <v>1082</v>
      </c>
      <c r="J23" s="275">
        <v>1132</v>
      </c>
      <c r="K23" s="275">
        <v>1143</v>
      </c>
      <c r="L23" s="273">
        <v>873</v>
      </c>
      <c r="M23" s="275">
        <v>1656</v>
      </c>
      <c r="N23" s="275">
        <v>2738</v>
      </c>
      <c r="O23" s="273">
        <v>3148</v>
      </c>
      <c r="P23" s="275">
        <v>2962</v>
      </c>
      <c r="Q23" s="273">
        <v>2924</v>
      </c>
      <c r="R23" s="275">
        <v>522</v>
      </c>
      <c r="S23" s="273">
        <v>560</v>
      </c>
      <c r="T23" s="275">
        <v>1583</v>
      </c>
      <c r="U23" s="273">
        <v>1565</v>
      </c>
      <c r="V23" s="275">
        <v>2105</v>
      </c>
      <c r="W23" s="273">
        <v>2125</v>
      </c>
      <c r="X23" s="275">
        <v>4230</v>
      </c>
      <c r="Y23" s="275">
        <v>1082</v>
      </c>
      <c r="Z23" s="273">
        <v>3148</v>
      </c>
      <c r="AA23" s="18"/>
    </row>
    <row r="24" spans="1:27">
      <c r="A24" s="84">
        <v>5</v>
      </c>
      <c r="B24" s="85">
        <v>3</v>
      </c>
      <c r="C24" s="85">
        <v>3</v>
      </c>
      <c r="D24" s="43">
        <v>158012</v>
      </c>
      <c r="E24" s="70" t="s">
        <v>32</v>
      </c>
      <c r="F24" s="274">
        <v>5269</v>
      </c>
      <c r="G24" s="275">
        <v>735</v>
      </c>
      <c r="H24" s="275">
        <v>790</v>
      </c>
      <c r="I24" s="275">
        <v>1001</v>
      </c>
      <c r="J24" s="275">
        <v>998</v>
      </c>
      <c r="K24" s="275">
        <v>982</v>
      </c>
      <c r="L24" s="273">
        <v>763</v>
      </c>
      <c r="M24" s="275">
        <v>1525</v>
      </c>
      <c r="N24" s="275">
        <v>2526</v>
      </c>
      <c r="O24" s="273">
        <v>2743</v>
      </c>
      <c r="P24" s="275">
        <v>2778</v>
      </c>
      <c r="Q24" s="273">
        <v>2491</v>
      </c>
      <c r="R24" s="275">
        <v>525</v>
      </c>
      <c r="S24" s="273">
        <v>476</v>
      </c>
      <c r="T24" s="275">
        <v>1436</v>
      </c>
      <c r="U24" s="273">
        <v>1307</v>
      </c>
      <c r="V24" s="275">
        <v>1961</v>
      </c>
      <c r="W24" s="273">
        <v>1783</v>
      </c>
      <c r="X24" s="275">
        <v>3744</v>
      </c>
      <c r="Y24" s="275">
        <v>1001</v>
      </c>
      <c r="Z24" s="273">
        <v>2743</v>
      </c>
      <c r="AA24" s="18"/>
    </row>
    <row r="25" spans="1:27">
      <c r="A25" s="84">
        <v>9</v>
      </c>
      <c r="B25" s="85">
        <v>3</v>
      </c>
      <c r="C25" s="85">
        <v>4</v>
      </c>
      <c r="D25" s="43">
        <v>158016</v>
      </c>
      <c r="E25" s="70" t="s">
        <v>33</v>
      </c>
      <c r="F25" s="274">
        <v>9879</v>
      </c>
      <c r="G25" s="275">
        <v>1465</v>
      </c>
      <c r="H25" s="275">
        <v>1482</v>
      </c>
      <c r="I25" s="275">
        <v>1828</v>
      </c>
      <c r="J25" s="275">
        <v>1730</v>
      </c>
      <c r="K25" s="275">
        <v>1882</v>
      </c>
      <c r="L25" s="273">
        <v>1492</v>
      </c>
      <c r="M25" s="275">
        <v>2947</v>
      </c>
      <c r="N25" s="275">
        <v>4775</v>
      </c>
      <c r="O25" s="273">
        <v>5104</v>
      </c>
      <c r="P25" s="275">
        <v>5171</v>
      </c>
      <c r="Q25" s="273">
        <v>4708</v>
      </c>
      <c r="R25" s="275">
        <v>942</v>
      </c>
      <c r="S25" s="273">
        <v>886</v>
      </c>
      <c r="T25" s="275">
        <v>2744</v>
      </c>
      <c r="U25" s="273">
        <v>2360</v>
      </c>
      <c r="V25" s="275">
        <v>3686</v>
      </c>
      <c r="W25" s="273">
        <v>3246</v>
      </c>
      <c r="X25" s="275">
        <v>6932</v>
      </c>
      <c r="Y25" s="275">
        <v>1828</v>
      </c>
      <c r="Z25" s="273">
        <v>5104</v>
      </c>
      <c r="AA25" s="18"/>
    </row>
    <row r="26" spans="1:27">
      <c r="A26" s="84">
        <v>10</v>
      </c>
      <c r="B26" s="85">
        <v>4</v>
      </c>
      <c r="C26" s="85">
        <v>4</v>
      </c>
      <c r="D26" s="43">
        <v>158020</v>
      </c>
      <c r="E26" s="70" t="s">
        <v>34</v>
      </c>
      <c r="F26" s="274">
        <v>11433</v>
      </c>
      <c r="G26" s="275">
        <v>1639</v>
      </c>
      <c r="H26" s="275">
        <v>1716</v>
      </c>
      <c r="I26" s="275">
        <v>2150</v>
      </c>
      <c r="J26" s="275">
        <v>2089</v>
      </c>
      <c r="K26" s="275">
        <v>2139</v>
      </c>
      <c r="L26" s="273">
        <v>1700</v>
      </c>
      <c r="M26" s="275">
        <v>3355</v>
      </c>
      <c r="N26" s="275">
        <v>5505</v>
      </c>
      <c r="O26" s="273">
        <v>5928</v>
      </c>
      <c r="P26" s="275">
        <v>5797</v>
      </c>
      <c r="Q26" s="273">
        <v>5636</v>
      </c>
      <c r="R26" s="275">
        <v>1143</v>
      </c>
      <c r="S26" s="273">
        <v>1007</v>
      </c>
      <c r="T26" s="275">
        <v>2950</v>
      </c>
      <c r="U26" s="273">
        <v>2978</v>
      </c>
      <c r="V26" s="275">
        <v>4093</v>
      </c>
      <c r="W26" s="273">
        <v>3985</v>
      </c>
      <c r="X26" s="275">
        <v>8078</v>
      </c>
      <c r="Y26" s="275">
        <v>2150</v>
      </c>
      <c r="Z26" s="273">
        <v>5928</v>
      </c>
      <c r="AA26" s="18"/>
    </row>
    <row r="27" spans="1:27">
      <c r="A27" s="84">
        <v>5</v>
      </c>
      <c r="B27" s="85">
        <v>3</v>
      </c>
      <c r="C27" s="85">
        <v>3</v>
      </c>
      <c r="D27" s="43">
        <v>158024</v>
      </c>
      <c r="E27" s="70" t="s">
        <v>35</v>
      </c>
      <c r="F27" s="274">
        <v>7897</v>
      </c>
      <c r="G27" s="275">
        <v>1109</v>
      </c>
      <c r="H27" s="275">
        <v>1152</v>
      </c>
      <c r="I27" s="275">
        <v>1382</v>
      </c>
      <c r="J27" s="275">
        <v>1559</v>
      </c>
      <c r="K27" s="275">
        <v>1579</v>
      </c>
      <c r="L27" s="273">
        <v>1116</v>
      </c>
      <c r="M27" s="275">
        <v>2261</v>
      </c>
      <c r="N27" s="275">
        <v>3643</v>
      </c>
      <c r="O27" s="273">
        <v>4254</v>
      </c>
      <c r="P27" s="275">
        <v>4083</v>
      </c>
      <c r="Q27" s="273">
        <v>3814</v>
      </c>
      <c r="R27" s="275">
        <v>701</v>
      </c>
      <c r="S27" s="273">
        <v>681</v>
      </c>
      <c r="T27" s="275">
        <v>2197</v>
      </c>
      <c r="U27" s="273">
        <v>2057</v>
      </c>
      <c r="V27" s="275">
        <v>2898</v>
      </c>
      <c r="W27" s="273">
        <v>2738</v>
      </c>
      <c r="X27" s="275">
        <v>5636</v>
      </c>
      <c r="Y27" s="275">
        <v>1382</v>
      </c>
      <c r="Z27" s="273">
        <v>4254</v>
      </c>
      <c r="AA27" s="18"/>
    </row>
    <row r="28" spans="1:27">
      <c r="A28" s="84">
        <v>4</v>
      </c>
      <c r="B28" s="85">
        <v>1</v>
      </c>
      <c r="C28" s="85">
        <v>3</v>
      </c>
      <c r="D28" s="43">
        <v>158026</v>
      </c>
      <c r="E28" s="70" t="s">
        <v>36</v>
      </c>
      <c r="F28" s="274">
        <v>8765</v>
      </c>
      <c r="G28" s="275">
        <v>1339</v>
      </c>
      <c r="H28" s="275">
        <v>1365</v>
      </c>
      <c r="I28" s="275">
        <v>1608</v>
      </c>
      <c r="J28" s="275">
        <v>1636</v>
      </c>
      <c r="K28" s="275">
        <v>1613</v>
      </c>
      <c r="L28" s="273">
        <v>1204</v>
      </c>
      <c r="M28" s="275">
        <v>2704</v>
      </c>
      <c r="N28" s="275">
        <v>4312</v>
      </c>
      <c r="O28" s="273">
        <v>4453</v>
      </c>
      <c r="P28" s="275">
        <v>4475</v>
      </c>
      <c r="Q28" s="273">
        <v>4290</v>
      </c>
      <c r="R28" s="275">
        <v>820</v>
      </c>
      <c r="S28" s="273">
        <v>788</v>
      </c>
      <c r="T28" s="275">
        <v>2239</v>
      </c>
      <c r="U28" s="273">
        <v>2214</v>
      </c>
      <c r="V28" s="275">
        <v>3059</v>
      </c>
      <c r="W28" s="273">
        <v>3002</v>
      </c>
      <c r="X28" s="275">
        <v>6061</v>
      </c>
      <c r="Y28" s="275">
        <v>1608</v>
      </c>
      <c r="Z28" s="273">
        <v>4453</v>
      </c>
      <c r="AA28" s="18"/>
    </row>
    <row r="29" spans="1:27">
      <c r="A29" s="84">
        <v>9</v>
      </c>
      <c r="B29" s="85">
        <v>3</v>
      </c>
      <c r="C29" s="85">
        <v>4</v>
      </c>
      <c r="D29" s="43">
        <v>158028</v>
      </c>
      <c r="E29" s="70" t="s">
        <v>37</v>
      </c>
      <c r="F29" s="274">
        <v>16850</v>
      </c>
      <c r="G29" s="275">
        <v>2371</v>
      </c>
      <c r="H29" s="275">
        <v>2475</v>
      </c>
      <c r="I29" s="275">
        <v>3076</v>
      </c>
      <c r="J29" s="275">
        <v>3183</v>
      </c>
      <c r="K29" s="275">
        <v>3278</v>
      </c>
      <c r="L29" s="273">
        <v>2467</v>
      </c>
      <c r="M29" s="275">
        <v>4846</v>
      </c>
      <c r="N29" s="275">
        <v>7922</v>
      </c>
      <c r="O29" s="273">
        <v>8928</v>
      </c>
      <c r="P29" s="275">
        <v>8548</v>
      </c>
      <c r="Q29" s="273">
        <v>8302</v>
      </c>
      <c r="R29" s="275">
        <v>1546</v>
      </c>
      <c r="S29" s="273">
        <v>1530</v>
      </c>
      <c r="T29" s="275">
        <v>4567</v>
      </c>
      <c r="U29" s="273">
        <v>4361</v>
      </c>
      <c r="V29" s="275">
        <v>6113</v>
      </c>
      <c r="W29" s="273">
        <v>5891</v>
      </c>
      <c r="X29" s="275">
        <v>12004</v>
      </c>
      <c r="Y29" s="275">
        <v>3076</v>
      </c>
      <c r="Z29" s="273">
        <v>8928</v>
      </c>
      <c r="AA29" s="18"/>
    </row>
    <row r="30" spans="1:27">
      <c r="A30" s="84">
        <v>9</v>
      </c>
      <c r="B30" s="85">
        <v>3</v>
      </c>
      <c r="C30" s="85">
        <v>4</v>
      </c>
      <c r="D30" s="43">
        <v>158032</v>
      </c>
      <c r="E30" s="70" t="s">
        <v>38</v>
      </c>
      <c r="F30" s="274">
        <v>16670</v>
      </c>
      <c r="G30" s="275">
        <v>2282</v>
      </c>
      <c r="H30" s="275">
        <v>2389</v>
      </c>
      <c r="I30" s="275">
        <v>2966</v>
      </c>
      <c r="J30" s="275">
        <v>3204</v>
      </c>
      <c r="K30" s="275">
        <v>3263</v>
      </c>
      <c r="L30" s="273">
        <v>2566</v>
      </c>
      <c r="M30" s="275">
        <v>4671</v>
      </c>
      <c r="N30" s="275">
        <v>7637</v>
      </c>
      <c r="O30" s="273">
        <v>9033</v>
      </c>
      <c r="P30" s="275">
        <v>8715</v>
      </c>
      <c r="Q30" s="273">
        <v>7955</v>
      </c>
      <c r="R30" s="275">
        <v>1515</v>
      </c>
      <c r="S30" s="273">
        <v>1451</v>
      </c>
      <c r="T30" s="275">
        <v>4793</v>
      </c>
      <c r="U30" s="273">
        <v>4240</v>
      </c>
      <c r="V30" s="275">
        <v>6308</v>
      </c>
      <c r="W30" s="273">
        <v>5691</v>
      </c>
      <c r="X30" s="275">
        <v>11999</v>
      </c>
      <c r="Y30" s="275">
        <v>2966</v>
      </c>
      <c r="Z30" s="273">
        <v>9033</v>
      </c>
      <c r="AA30" s="18"/>
    </row>
    <row r="31" spans="1:27">
      <c r="A31" s="84">
        <v>5</v>
      </c>
      <c r="B31" s="85">
        <v>3</v>
      </c>
      <c r="C31" s="85">
        <v>3</v>
      </c>
      <c r="D31" s="43">
        <v>158036</v>
      </c>
      <c r="E31" s="70" t="s">
        <v>39</v>
      </c>
      <c r="F31" s="274">
        <v>3947</v>
      </c>
      <c r="G31" s="275">
        <v>574</v>
      </c>
      <c r="H31" s="275">
        <v>559</v>
      </c>
      <c r="I31" s="275">
        <v>726</v>
      </c>
      <c r="J31" s="275">
        <v>755</v>
      </c>
      <c r="K31" s="275">
        <v>734</v>
      </c>
      <c r="L31" s="273">
        <v>599</v>
      </c>
      <c r="M31" s="275">
        <v>1133</v>
      </c>
      <c r="N31" s="275">
        <v>1859</v>
      </c>
      <c r="O31" s="273">
        <v>2088</v>
      </c>
      <c r="P31" s="275">
        <v>2033</v>
      </c>
      <c r="Q31" s="273">
        <v>1914</v>
      </c>
      <c r="R31" s="275">
        <v>368</v>
      </c>
      <c r="S31" s="273">
        <v>358</v>
      </c>
      <c r="T31" s="275">
        <v>1083</v>
      </c>
      <c r="U31" s="273">
        <v>1005</v>
      </c>
      <c r="V31" s="275">
        <v>1451</v>
      </c>
      <c r="W31" s="273">
        <v>1363</v>
      </c>
      <c r="X31" s="275">
        <v>2814</v>
      </c>
      <c r="Y31" s="275">
        <v>726</v>
      </c>
      <c r="Z31" s="273">
        <v>2088</v>
      </c>
      <c r="AA31" s="18"/>
    </row>
    <row r="32" spans="1:27">
      <c r="A32" s="84">
        <v>3</v>
      </c>
      <c r="B32" s="85">
        <v>4</v>
      </c>
      <c r="C32" s="85">
        <v>2</v>
      </c>
      <c r="D32" s="43">
        <v>162000</v>
      </c>
      <c r="E32" s="70" t="s">
        <v>253</v>
      </c>
      <c r="F32" s="274">
        <v>13692</v>
      </c>
      <c r="G32" s="275">
        <v>2050</v>
      </c>
      <c r="H32" s="275">
        <v>2141</v>
      </c>
      <c r="I32" s="275">
        <v>2577</v>
      </c>
      <c r="J32" s="275">
        <v>2424</v>
      </c>
      <c r="K32" s="275">
        <v>2527</v>
      </c>
      <c r="L32" s="273">
        <v>1973</v>
      </c>
      <c r="M32" s="275">
        <v>4191</v>
      </c>
      <c r="N32" s="275">
        <v>6768</v>
      </c>
      <c r="O32" s="273">
        <v>6924</v>
      </c>
      <c r="P32" s="275">
        <v>7135</v>
      </c>
      <c r="Q32" s="273">
        <v>6557</v>
      </c>
      <c r="R32" s="275">
        <v>1324</v>
      </c>
      <c r="S32" s="273">
        <v>1253</v>
      </c>
      <c r="T32" s="275">
        <v>3647</v>
      </c>
      <c r="U32" s="273">
        <v>3277</v>
      </c>
      <c r="V32" s="275">
        <v>4971</v>
      </c>
      <c r="W32" s="273">
        <v>4530</v>
      </c>
      <c r="X32" s="275">
        <v>9501</v>
      </c>
      <c r="Y32" s="275">
        <v>2577</v>
      </c>
      <c r="Z32" s="273">
        <v>6924</v>
      </c>
      <c r="AA32" s="18"/>
    </row>
    <row r="33" spans="1:27">
      <c r="A33" s="84">
        <v>9</v>
      </c>
      <c r="B33" s="85">
        <v>3</v>
      </c>
      <c r="C33" s="85">
        <v>4</v>
      </c>
      <c r="D33" s="43">
        <v>162004</v>
      </c>
      <c r="E33" s="70" t="s">
        <v>40</v>
      </c>
      <c r="F33" s="274">
        <v>12415</v>
      </c>
      <c r="G33" s="275">
        <v>1758</v>
      </c>
      <c r="H33" s="275">
        <v>1771</v>
      </c>
      <c r="I33" s="275">
        <v>2238</v>
      </c>
      <c r="J33" s="275">
        <v>2316</v>
      </c>
      <c r="K33" s="275">
        <v>2436</v>
      </c>
      <c r="L33" s="273">
        <v>1896</v>
      </c>
      <c r="M33" s="275">
        <v>3529</v>
      </c>
      <c r="N33" s="275">
        <v>5767</v>
      </c>
      <c r="O33" s="273">
        <v>6648</v>
      </c>
      <c r="P33" s="275">
        <v>6432</v>
      </c>
      <c r="Q33" s="273">
        <v>5983</v>
      </c>
      <c r="R33" s="275">
        <v>1206</v>
      </c>
      <c r="S33" s="273">
        <v>1032</v>
      </c>
      <c r="T33" s="275">
        <v>3424</v>
      </c>
      <c r="U33" s="273">
        <v>3224</v>
      </c>
      <c r="V33" s="275">
        <v>4630</v>
      </c>
      <c r="W33" s="273">
        <v>4256</v>
      </c>
      <c r="X33" s="275">
        <v>8886</v>
      </c>
      <c r="Y33" s="275">
        <v>2238</v>
      </c>
      <c r="Z33" s="273">
        <v>6648</v>
      </c>
      <c r="AA33" s="18"/>
    </row>
    <row r="34" spans="1:27">
      <c r="A34" s="84">
        <v>9</v>
      </c>
      <c r="B34" s="85">
        <v>3</v>
      </c>
      <c r="C34" s="85">
        <v>4</v>
      </c>
      <c r="D34" s="43">
        <v>162008</v>
      </c>
      <c r="E34" s="70" t="s">
        <v>41</v>
      </c>
      <c r="F34" s="274">
        <v>12986</v>
      </c>
      <c r="G34" s="275">
        <v>1874</v>
      </c>
      <c r="H34" s="275">
        <v>1917</v>
      </c>
      <c r="I34" s="275">
        <v>2401</v>
      </c>
      <c r="J34" s="275">
        <v>2414</v>
      </c>
      <c r="K34" s="275">
        <v>2435</v>
      </c>
      <c r="L34" s="273">
        <v>1945</v>
      </c>
      <c r="M34" s="275">
        <v>3791</v>
      </c>
      <c r="N34" s="275">
        <v>6192</v>
      </c>
      <c r="O34" s="273">
        <v>6794</v>
      </c>
      <c r="P34" s="275">
        <v>6748</v>
      </c>
      <c r="Q34" s="273">
        <v>6238</v>
      </c>
      <c r="R34" s="275">
        <v>1193</v>
      </c>
      <c r="S34" s="273">
        <v>1208</v>
      </c>
      <c r="T34" s="275">
        <v>3610</v>
      </c>
      <c r="U34" s="273">
        <v>3184</v>
      </c>
      <c r="V34" s="275">
        <v>4803</v>
      </c>
      <c r="W34" s="273">
        <v>4392</v>
      </c>
      <c r="X34" s="275">
        <v>9195</v>
      </c>
      <c r="Y34" s="275">
        <v>2401</v>
      </c>
      <c r="Z34" s="273">
        <v>6794</v>
      </c>
      <c r="AA34" s="18"/>
    </row>
    <row r="35" spans="1:27">
      <c r="A35" s="84">
        <v>6</v>
      </c>
      <c r="B35" s="85">
        <v>4</v>
      </c>
      <c r="C35" s="85">
        <v>3</v>
      </c>
      <c r="D35" s="43">
        <v>162016</v>
      </c>
      <c r="E35" s="70" t="s">
        <v>42</v>
      </c>
      <c r="F35" s="274">
        <v>8501</v>
      </c>
      <c r="G35" s="275">
        <v>1138</v>
      </c>
      <c r="H35" s="275">
        <v>1288</v>
      </c>
      <c r="I35" s="275">
        <v>1639</v>
      </c>
      <c r="J35" s="275">
        <v>1630</v>
      </c>
      <c r="K35" s="275">
        <v>1625</v>
      </c>
      <c r="L35" s="273">
        <v>1181</v>
      </c>
      <c r="M35" s="275">
        <v>2426</v>
      </c>
      <c r="N35" s="275">
        <v>4065</v>
      </c>
      <c r="O35" s="273">
        <v>4436</v>
      </c>
      <c r="P35" s="275">
        <v>4450</v>
      </c>
      <c r="Q35" s="273">
        <v>4051</v>
      </c>
      <c r="R35" s="275">
        <v>862</v>
      </c>
      <c r="S35" s="273">
        <v>777</v>
      </c>
      <c r="T35" s="275">
        <v>2342</v>
      </c>
      <c r="U35" s="273">
        <v>2094</v>
      </c>
      <c r="V35" s="275">
        <v>3204</v>
      </c>
      <c r="W35" s="273">
        <v>2871</v>
      </c>
      <c r="X35" s="275">
        <v>6075</v>
      </c>
      <c r="Y35" s="275">
        <v>1639</v>
      </c>
      <c r="Z35" s="273">
        <v>4436</v>
      </c>
      <c r="AA35" s="18"/>
    </row>
    <row r="36" spans="1:27">
      <c r="A36" s="84">
        <v>10</v>
      </c>
      <c r="B36" s="85">
        <v>4</v>
      </c>
      <c r="C36" s="85">
        <v>4</v>
      </c>
      <c r="D36" s="43">
        <v>162022</v>
      </c>
      <c r="E36" s="70" t="s">
        <v>43</v>
      </c>
      <c r="F36" s="274">
        <v>11296</v>
      </c>
      <c r="G36" s="275">
        <v>1580</v>
      </c>
      <c r="H36" s="275">
        <v>1703</v>
      </c>
      <c r="I36" s="275">
        <v>2164</v>
      </c>
      <c r="J36" s="275">
        <v>2211</v>
      </c>
      <c r="K36" s="275">
        <v>2173</v>
      </c>
      <c r="L36" s="273">
        <v>1465</v>
      </c>
      <c r="M36" s="275">
        <v>3283</v>
      </c>
      <c r="N36" s="275">
        <v>5447</v>
      </c>
      <c r="O36" s="273">
        <v>5849</v>
      </c>
      <c r="P36" s="275">
        <v>5761</v>
      </c>
      <c r="Q36" s="273">
        <v>5535</v>
      </c>
      <c r="R36" s="275">
        <v>1081</v>
      </c>
      <c r="S36" s="273">
        <v>1083</v>
      </c>
      <c r="T36" s="275">
        <v>2953</v>
      </c>
      <c r="U36" s="273">
        <v>2896</v>
      </c>
      <c r="V36" s="275">
        <v>4034</v>
      </c>
      <c r="W36" s="273">
        <v>3979</v>
      </c>
      <c r="X36" s="275">
        <v>8013</v>
      </c>
      <c r="Y36" s="275">
        <v>2164</v>
      </c>
      <c r="Z36" s="273">
        <v>5849</v>
      </c>
      <c r="AA36" s="18"/>
    </row>
    <row r="37" spans="1:27">
      <c r="A37" s="84">
        <v>8</v>
      </c>
      <c r="B37" s="85">
        <v>2</v>
      </c>
      <c r="C37" s="85">
        <v>4</v>
      </c>
      <c r="D37" s="43">
        <v>162024</v>
      </c>
      <c r="E37" s="70" t="s">
        <v>44</v>
      </c>
      <c r="F37" s="274">
        <v>32456</v>
      </c>
      <c r="G37" s="275">
        <v>4766</v>
      </c>
      <c r="H37" s="275">
        <v>4681</v>
      </c>
      <c r="I37" s="275">
        <v>5959</v>
      </c>
      <c r="J37" s="275">
        <v>6068</v>
      </c>
      <c r="K37" s="275">
        <v>6257</v>
      </c>
      <c r="L37" s="273">
        <v>4725</v>
      </c>
      <c r="M37" s="275">
        <v>9447</v>
      </c>
      <c r="N37" s="275">
        <v>15406</v>
      </c>
      <c r="O37" s="273">
        <v>17050</v>
      </c>
      <c r="P37" s="275">
        <v>16738</v>
      </c>
      <c r="Q37" s="273">
        <v>15718</v>
      </c>
      <c r="R37" s="275">
        <v>3058</v>
      </c>
      <c r="S37" s="273">
        <v>2901</v>
      </c>
      <c r="T37" s="275">
        <v>8821</v>
      </c>
      <c r="U37" s="273">
        <v>8229</v>
      </c>
      <c r="V37" s="275">
        <v>11879</v>
      </c>
      <c r="W37" s="273">
        <v>11130</v>
      </c>
      <c r="X37" s="275">
        <v>23009</v>
      </c>
      <c r="Y37" s="275">
        <v>5959</v>
      </c>
      <c r="Z37" s="273">
        <v>17050</v>
      </c>
      <c r="AA37" s="18"/>
    </row>
    <row r="38" spans="1:27">
      <c r="A38" s="84">
        <v>3</v>
      </c>
      <c r="B38" s="85">
        <v>4</v>
      </c>
      <c r="C38" s="85">
        <v>2</v>
      </c>
      <c r="D38" s="43">
        <v>166000</v>
      </c>
      <c r="E38" s="70" t="s">
        <v>254</v>
      </c>
      <c r="F38" s="274">
        <v>17888</v>
      </c>
      <c r="G38" s="275">
        <v>2476</v>
      </c>
      <c r="H38" s="275">
        <v>2526</v>
      </c>
      <c r="I38" s="275">
        <v>3165</v>
      </c>
      <c r="J38" s="275">
        <v>3376</v>
      </c>
      <c r="K38" s="275">
        <v>3587</v>
      </c>
      <c r="L38" s="273">
        <v>2758</v>
      </c>
      <c r="M38" s="275">
        <v>5002</v>
      </c>
      <c r="N38" s="275">
        <v>8167</v>
      </c>
      <c r="O38" s="273">
        <v>9721</v>
      </c>
      <c r="P38" s="275">
        <v>9223</v>
      </c>
      <c r="Q38" s="273">
        <v>8665</v>
      </c>
      <c r="R38" s="275">
        <v>1677</v>
      </c>
      <c r="S38" s="273">
        <v>1488</v>
      </c>
      <c r="T38" s="275">
        <v>4978</v>
      </c>
      <c r="U38" s="273">
        <v>4743</v>
      </c>
      <c r="V38" s="275">
        <v>6655</v>
      </c>
      <c r="W38" s="273">
        <v>6231</v>
      </c>
      <c r="X38" s="275">
        <v>12886</v>
      </c>
      <c r="Y38" s="275">
        <v>3165</v>
      </c>
      <c r="Z38" s="273">
        <v>9721</v>
      </c>
      <c r="AA38" s="18"/>
    </row>
    <row r="39" spans="1:27">
      <c r="A39" s="84">
        <v>5</v>
      </c>
      <c r="B39" s="85">
        <v>3</v>
      </c>
      <c r="C39" s="85">
        <v>3</v>
      </c>
      <c r="D39" s="43">
        <v>166012</v>
      </c>
      <c r="E39" s="70" t="s">
        <v>45</v>
      </c>
      <c r="F39" s="274">
        <v>6524</v>
      </c>
      <c r="G39" s="275">
        <v>862</v>
      </c>
      <c r="H39" s="275">
        <v>900</v>
      </c>
      <c r="I39" s="275">
        <v>1149</v>
      </c>
      <c r="J39" s="275">
        <v>1255</v>
      </c>
      <c r="K39" s="275">
        <v>1340</v>
      </c>
      <c r="L39" s="273">
        <v>1018</v>
      </c>
      <c r="M39" s="275">
        <v>1762</v>
      </c>
      <c r="N39" s="275">
        <v>2911</v>
      </c>
      <c r="O39" s="273">
        <v>3613</v>
      </c>
      <c r="P39" s="275">
        <v>3346</v>
      </c>
      <c r="Q39" s="273">
        <v>3178</v>
      </c>
      <c r="R39" s="275">
        <v>564</v>
      </c>
      <c r="S39" s="273">
        <v>585</v>
      </c>
      <c r="T39" s="275">
        <v>1869</v>
      </c>
      <c r="U39" s="273">
        <v>1744</v>
      </c>
      <c r="V39" s="275">
        <v>2433</v>
      </c>
      <c r="W39" s="273">
        <v>2329</v>
      </c>
      <c r="X39" s="275">
        <v>4762</v>
      </c>
      <c r="Y39" s="275">
        <v>1149</v>
      </c>
      <c r="Z39" s="273">
        <v>3613</v>
      </c>
      <c r="AA39" s="18"/>
    </row>
    <row r="40" spans="1:27">
      <c r="A40" s="84">
        <v>5</v>
      </c>
      <c r="B40" s="85">
        <v>3</v>
      </c>
      <c r="C40" s="85">
        <v>3</v>
      </c>
      <c r="D40" s="43">
        <v>166016</v>
      </c>
      <c r="E40" s="70" t="s">
        <v>255</v>
      </c>
      <c r="F40" s="274">
        <v>8031</v>
      </c>
      <c r="G40" s="275">
        <v>1136</v>
      </c>
      <c r="H40" s="275">
        <v>1106</v>
      </c>
      <c r="I40" s="275">
        <v>1420</v>
      </c>
      <c r="J40" s="275">
        <v>1471</v>
      </c>
      <c r="K40" s="275">
        <v>1615</v>
      </c>
      <c r="L40" s="273">
        <v>1283</v>
      </c>
      <c r="M40" s="275">
        <v>2242</v>
      </c>
      <c r="N40" s="275">
        <v>3662</v>
      </c>
      <c r="O40" s="273">
        <v>4369</v>
      </c>
      <c r="P40" s="275">
        <v>4168</v>
      </c>
      <c r="Q40" s="273">
        <v>3863</v>
      </c>
      <c r="R40" s="275">
        <v>743</v>
      </c>
      <c r="S40" s="273">
        <v>677</v>
      </c>
      <c r="T40" s="275">
        <v>2291</v>
      </c>
      <c r="U40" s="273">
        <v>2078</v>
      </c>
      <c r="V40" s="275">
        <v>3034</v>
      </c>
      <c r="W40" s="273">
        <v>2755</v>
      </c>
      <c r="X40" s="275">
        <v>5789</v>
      </c>
      <c r="Y40" s="275">
        <v>1420</v>
      </c>
      <c r="Z40" s="273">
        <v>4369</v>
      </c>
      <c r="AA40" s="18"/>
    </row>
    <row r="41" spans="1:27">
      <c r="A41" s="84">
        <v>8</v>
      </c>
      <c r="B41" s="85">
        <v>2</v>
      </c>
      <c r="C41" s="85">
        <v>4</v>
      </c>
      <c r="D41" s="43">
        <v>166032</v>
      </c>
      <c r="E41" s="70" t="s">
        <v>46</v>
      </c>
      <c r="F41" s="274">
        <v>15181</v>
      </c>
      <c r="G41" s="275">
        <v>2136</v>
      </c>
      <c r="H41" s="275">
        <v>2200</v>
      </c>
      <c r="I41" s="275">
        <v>2681</v>
      </c>
      <c r="J41" s="275">
        <v>2816</v>
      </c>
      <c r="K41" s="275">
        <v>2946</v>
      </c>
      <c r="L41" s="273">
        <v>2402</v>
      </c>
      <c r="M41" s="275">
        <v>4336</v>
      </c>
      <c r="N41" s="275">
        <v>7017</v>
      </c>
      <c r="O41" s="273">
        <v>8164</v>
      </c>
      <c r="P41" s="275">
        <v>7711</v>
      </c>
      <c r="Q41" s="273">
        <v>7470</v>
      </c>
      <c r="R41" s="275">
        <v>1336</v>
      </c>
      <c r="S41" s="273">
        <v>1345</v>
      </c>
      <c r="T41" s="275">
        <v>4137</v>
      </c>
      <c r="U41" s="273">
        <v>4027</v>
      </c>
      <c r="V41" s="275">
        <v>5473</v>
      </c>
      <c r="W41" s="273">
        <v>5372</v>
      </c>
      <c r="X41" s="275">
        <v>10845</v>
      </c>
      <c r="Y41" s="275">
        <v>2681</v>
      </c>
      <c r="Z41" s="273">
        <v>8164</v>
      </c>
      <c r="AA41" s="18"/>
    </row>
    <row r="42" spans="1:27">
      <c r="A42" s="84">
        <v>10</v>
      </c>
      <c r="B42" s="85">
        <v>4</v>
      </c>
      <c r="C42" s="85">
        <v>4</v>
      </c>
      <c r="D42" s="43">
        <v>166036</v>
      </c>
      <c r="E42" s="70" t="s">
        <v>47</v>
      </c>
      <c r="F42" s="274">
        <v>9624</v>
      </c>
      <c r="G42" s="275">
        <v>1257</v>
      </c>
      <c r="H42" s="275">
        <v>1323</v>
      </c>
      <c r="I42" s="275">
        <v>1732</v>
      </c>
      <c r="J42" s="275">
        <v>1762</v>
      </c>
      <c r="K42" s="275">
        <v>2050</v>
      </c>
      <c r="L42" s="273">
        <v>1500</v>
      </c>
      <c r="M42" s="275">
        <v>2580</v>
      </c>
      <c r="N42" s="275">
        <v>4312</v>
      </c>
      <c r="O42" s="273">
        <v>5312</v>
      </c>
      <c r="P42" s="275">
        <v>4864</v>
      </c>
      <c r="Q42" s="273">
        <v>4760</v>
      </c>
      <c r="R42" s="275">
        <v>908</v>
      </c>
      <c r="S42" s="273">
        <v>824</v>
      </c>
      <c r="T42" s="275">
        <v>2621</v>
      </c>
      <c r="U42" s="273">
        <v>2691</v>
      </c>
      <c r="V42" s="275">
        <v>3529</v>
      </c>
      <c r="W42" s="273">
        <v>3515</v>
      </c>
      <c r="X42" s="275">
        <v>7044</v>
      </c>
      <c r="Y42" s="275">
        <v>1732</v>
      </c>
      <c r="Z42" s="273">
        <v>5312</v>
      </c>
      <c r="AA42" s="18"/>
    </row>
    <row r="43" spans="1:27">
      <c r="A43" s="84">
        <v>3</v>
      </c>
      <c r="B43" s="85">
        <v>4</v>
      </c>
      <c r="C43" s="85">
        <v>2</v>
      </c>
      <c r="D43" s="43">
        <v>170000</v>
      </c>
      <c r="E43" s="70" t="s">
        <v>256</v>
      </c>
      <c r="F43" s="274">
        <v>22825</v>
      </c>
      <c r="G43" s="275">
        <v>3161</v>
      </c>
      <c r="H43" s="275">
        <v>3237</v>
      </c>
      <c r="I43" s="275">
        <v>4044</v>
      </c>
      <c r="J43" s="275">
        <v>4209</v>
      </c>
      <c r="K43" s="275">
        <v>4649</v>
      </c>
      <c r="L43" s="273">
        <v>3525</v>
      </c>
      <c r="M43" s="275">
        <v>6398</v>
      </c>
      <c r="N43" s="275">
        <v>10442</v>
      </c>
      <c r="O43" s="273">
        <v>12383</v>
      </c>
      <c r="P43" s="275">
        <v>11779</v>
      </c>
      <c r="Q43" s="273">
        <v>11046</v>
      </c>
      <c r="R43" s="275">
        <v>2101</v>
      </c>
      <c r="S43" s="273">
        <v>1943</v>
      </c>
      <c r="T43" s="275">
        <v>6380</v>
      </c>
      <c r="U43" s="273">
        <v>6003</v>
      </c>
      <c r="V43" s="275">
        <v>8481</v>
      </c>
      <c r="W43" s="273">
        <v>7946</v>
      </c>
      <c r="X43" s="275">
        <v>16427</v>
      </c>
      <c r="Y43" s="275">
        <v>4044</v>
      </c>
      <c r="Z43" s="273">
        <v>12383</v>
      </c>
      <c r="AA43" s="18"/>
    </row>
    <row r="44" spans="1:27">
      <c r="A44" s="84">
        <v>9</v>
      </c>
      <c r="B44" s="85">
        <v>3</v>
      </c>
      <c r="C44" s="85">
        <v>4</v>
      </c>
      <c r="D44" s="43">
        <v>170008</v>
      </c>
      <c r="E44" s="70" t="s">
        <v>48</v>
      </c>
      <c r="F44" s="274">
        <v>12045</v>
      </c>
      <c r="G44" s="275">
        <v>1703</v>
      </c>
      <c r="H44" s="275">
        <v>1761</v>
      </c>
      <c r="I44" s="275">
        <v>2185</v>
      </c>
      <c r="J44" s="275">
        <v>2231</v>
      </c>
      <c r="K44" s="275">
        <v>2340</v>
      </c>
      <c r="L44" s="273">
        <v>1825</v>
      </c>
      <c r="M44" s="275">
        <v>3464</v>
      </c>
      <c r="N44" s="275">
        <v>5649</v>
      </c>
      <c r="O44" s="273">
        <v>6396</v>
      </c>
      <c r="P44" s="275">
        <v>6252</v>
      </c>
      <c r="Q44" s="273">
        <v>5793</v>
      </c>
      <c r="R44" s="275">
        <v>1127</v>
      </c>
      <c r="S44" s="273">
        <v>1058</v>
      </c>
      <c r="T44" s="275">
        <v>3338</v>
      </c>
      <c r="U44" s="273">
        <v>3058</v>
      </c>
      <c r="V44" s="275">
        <v>4465</v>
      </c>
      <c r="W44" s="273">
        <v>4116</v>
      </c>
      <c r="X44" s="275">
        <v>8581</v>
      </c>
      <c r="Y44" s="275">
        <v>2185</v>
      </c>
      <c r="Z44" s="273">
        <v>6396</v>
      </c>
      <c r="AA44" s="18"/>
    </row>
    <row r="45" spans="1:27">
      <c r="A45" s="84">
        <v>4</v>
      </c>
      <c r="B45" s="85">
        <v>2</v>
      </c>
      <c r="C45" s="85">
        <v>3</v>
      </c>
      <c r="D45" s="43">
        <v>170020</v>
      </c>
      <c r="E45" s="70" t="s">
        <v>49</v>
      </c>
      <c r="F45" s="274">
        <v>7420</v>
      </c>
      <c r="G45" s="275">
        <v>1054</v>
      </c>
      <c r="H45" s="275">
        <v>1135</v>
      </c>
      <c r="I45" s="275">
        <v>1305</v>
      </c>
      <c r="J45" s="275">
        <v>1364</v>
      </c>
      <c r="K45" s="275">
        <v>1411</v>
      </c>
      <c r="L45" s="273">
        <v>1151</v>
      </c>
      <c r="M45" s="275">
        <v>2189</v>
      </c>
      <c r="N45" s="275">
        <v>3494</v>
      </c>
      <c r="O45" s="273">
        <v>3926</v>
      </c>
      <c r="P45" s="275">
        <v>3806</v>
      </c>
      <c r="Q45" s="273">
        <v>3614</v>
      </c>
      <c r="R45" s="275">
        <v>671</v>
      </c>
      <c r="S45" s="273">
        <v>634</v>
      </c>
      <c r="T45" s="275">
        <v>2040</v>
      </c>
      <c r="U45" s="273">
        <v>1886</v>
      </c>
      <c r="V45" s="275">
        <v>2711</v>
      </c>
      <c r="W45" s="273">
        <v>2520</v>
      </c>
      <c r="X45" s="275">
        <v>5231</v>
      </c>
      <c r="Y45" s="275">
        <v>1305</v>
      </c>
      <c r="Z45" s="273">
        <v>3926</v>
      </c>
      <c r="AA45" s="18"/>
    </row>
    <row r="46" spans="1:27">
      <c r="A46" s="84">
        <v>8</v>
      </c>
      <c r="B46" s="85">
        <v>2</v>
      </c>
      <c r="C46" s="85">
        <v>4</v>
      </c>
      <c r="D46" s="43">
        <v>170024</v>
      </c>
      <c r="E46" s="70" t="s">
        <v>50</v>
      </c>
      <c r="F46" s="274">
        <v>19504</v>
      </c>
      <c r="G46" s="275">
        <v>2858</v>
      </c>
      <c r="H46" s="275">
        <v>2837</v>
      </c>
      <c r="I46" s="275">
        <v>3609</v>
      </c>
      <c r="J46" s="275">
        <v>3584</v>
      </c>
      <c r="K46" s="275">
        <v>3752</v>
      </c>
      <c r="L46" s="273">
        <v>2864</v>
      </c>
      <c r="M46" s="275">
        <v>5695</v>
      </c>
      <c r="N46" s="275">
        <v>9304</v>
      </c>
      <c r="O46" s="273">
        <v>10200</v>
      </c>
      <c r="P46" s="275">
        <v>10131</v>
      </c>
      <c r="Q46" s="273">
        <v>9373</v>
      </c>
      <c r="R46" s="275">
        <v>1855</v>
      </c>
      <c r="S46" s="273">
        <v>1754</v>
      </c>
      <c r="T46" s="275">
        <v>5371</v>
      </c>
      <c r="U46" s="273">
        <v>4829</v>
      </c>
      <c r="V46" s="275">
        <v>7226</v>
      </c>
      <c r="W46" s="273">
        <v>6583</v>
      </c>
      <c r="X46" s="275">
        <v>13809</v>
      </c>
      <c r="Y46" s="275">
        <v>3609</v>
      </c>
      <c r="Z46" s="273">
        <v>10200</v>
      </c>
      <c r="AA46" s="18"/>
    </row>
    <row r="47" spans="1:27">
      <c r="A47" s="84">
        <v>6</v>
      </c>
      <c r="B47" s="85">
        <v>4</v>
      </c>
      <c r="C47" s="85">
        <v>3</v>
      </c>
      <c r="D47" s="43">
        <v>170032</v>
      </c>
      <c r="E47" s="70" t="s">
        <v>51</v>
      </c>
      <c r="F47" s="274">
        <v>5873</v>
      </c>
      <c r="G47" s="275">
        <v>822</v>
      </c>
      <c r="H47" s="275">
        <v>819</v>
      </c>
      <c r="I47" s="275">
        <v>1042</v>
      </c>
      <c r="J47" s="275">
        <v>1102</v>
      </c>
      <c r="K47" s="275">
        <v>1189</v>
      </c>
      <c r="L47" s="273">
        <v>899</v>
      </c>
      <c r="M47" s="275">
        <v>1641</v>
      </c>
      <c r="N47" s="275">
        <v>2683</v>
      </c>
      <c r="O47" s="273">
        <v>3190</v>
      </c>
      <c r="P47" s="275">
        <v>3028</v>
      </c>
      <c r="Q47" s="273">
        <v>2845</v>
      </c>
      <c r="R47" s="275">
        <v>515</v>
      </c>
      <c r="S47" s="273">
        <v>527</v>
      </c>
      <c r="T47" s="275">
        <v>1666</v>
      </c>
      <c r="U47" s="273">
        <v>1524</v>
      </c>
      <c r="V47" s="275">
        <v>2181</v>
      </c>
      <c r="W47" s="273">
        <v>2051</v>
      </c>
      <c r="X47" s="275">
        <v>4232</v>
      </c>
      <c r="Y47" s="275">
        <v>1042</v>
      </c>
      <c r="Z47" s="273">
        <v>3190</v>
      </c>
      <c r="AA47" s="18"/>
    </row>
    <row r="48" spans="1:27">
      <c r="A48" s="84">
        <v>5</v>
      </c>
      <c r="B48" s="85">
        <v>3</v>
      </c>
      <c r="C48" s="85">
        <v>3</v>
      </c>
      <c r="D48" s="43">
        <v>170044</v>
      </c>
      <c r="E48" s="70" t="s">
        <v>52</v>
      </c>
      <c r="F48" s="274">
        <v>6557</v>
      </c>
      <c r="G48" s="275">
        <v>978</v>
      </c>
      <c r="H48" s="275">
        <v>909</v>
      </c>
      <c r="I48" s="275">
        <v>1143</v>
      </c>
      <c r="J48" s="275">
        <v>1161</v>
      </c>
      <c r="K48" s="275">
        <v>1354</v>
      </c>
      <c r="L48" s="273">
        <v>1012</v>
      </c>
      <c r="M48" s="275">
        <v>1887</v>
      </c>
      <c r="N48" s="275">
        <v>3030</v>
      </c>
      <c r="O48" s="273">
        <v>3527</v>
      </c>
      <c r="P48" s="275">
        <v>3400</v>
      </c>
      <c r="Q48" s="273">
        <v>3157</v>
      </c>
      <c r="R48" s="275">
        <v>599</v>
      </c>
      <c r="S48" s="273">
        <v>544</v>
      </c>
      <c r="T48" s="275">
        <v>1826</v>
      </c>
      <c r="U48" s="273">
        <v>1701</v>
      </c>
      <c r="V48" s="275">
        <v>2425</v>
      </c>
      <c r="W48" s="273">
        <v>2245</v>
      </c>
      <c r="X48" s="275">
        <v>4670</v>
      </c>
      <c r="Y48" s="275">
        <v>1143</v>
      </c>
      <c r="Z48" s="273">
        <v>3527</v>
      </c>
      <c r="AA48" s="18"/>
    </row>
    <row r="49" spans="1:27">
      <c r="A49" s="84">
        <v>8</v>
      </c>
      <c r="B49" s="85">
        <v>2</v>
      </c>
      <c r="C49" s="85">
        <v>4</v>
      </c>
      <c r="D49" s="43">
        <v>170048</v>
      </c>
      <c r="E49" s="70" t="s">
        <v>53</v>
      </c>
      <c r="F49" s="274">
        <v>11718</v>
      </c>
      <c r="G49" s="275">
        <v>1570</v>
      </c>
      <c r="H49" s="275">
        <v>1673</v>
      </c>
      <c r="I49" s="275">
        <v>2162</v>
      </c>
      <c r="J49" s="275">
        <v>2200</v>
      </c>
      <c r="K49" s="275">
        <v>2319</v>
      </c>
      <c r="L49" s="273">
        <v>1794</v>
      </c>
      <c r="M49" s="275">
        <v>3243</v>
      </c>
      <c r="N49" s="275">
        <v>5405</v>
      </c>
      <c r="O49" s="273">
        <v>6313</v>
      </c>
      <c r="P49" s="275">
        <v>6025</v>
      </c>
      <c r="Q49" s="273">
        <v>5693</v>
      </c>
      <c r="R49" s="275">
        <v>1077</v>
      </c>
      <c r="S49" s="273">
        <v>1085</v>
      </c>
      <c r="T49" s="275">
        <v>3289</v>
      </c>
      <c r="U49" s="273">
        <v>3024</v>
      </c>
      <c r="V49" s="275">
        <v>4366</v>
      </c>
      <c r="W49" s="273">
        <v>4109</v>
      </c>
      <c r="X49" s="275">
        <v>8475</v>
      </c>
      <c r="Y49" s="275">
        <v>2162</v>
      </c>
      <c r="Z49" s="273">
        <v>6313</v>
      </c>
      <c r="AA49" s="18"/>
    </row>
    <row r="50" spans="1:27">
      <c r="A50" s="84">
        <v>2</v>
      </c>
      <c r="B50" s="85">
        <v>2</v>
      </c>
      <c r="C50" s="85">
        <v>1</v>
      </c>
      <c r="D50" s="43">
        <v>314000</v>
      </c>
      <c r="E50" s="70" t="s">
        <v>54</v>
      </c>
      <c r="F50" s="274">
        <v>69235</v>
      </c>
      <c r="G50" s="275">
        <v>9799</v>
      </c>
      <c r="H50" s="275">
        <v>9897</v>
      </c>
      <c r="I50" s="275">
        <v>12608</v>
      </c>
      <c r="J50" s="275">
        <v>12513</v>
      </c>
      <c r="K50" s="275">
        <v>12279</v>
      </c>
      <c r="L50" s="273">
        <v>12139</v>
      </c>
      <c r="M50" s="275">
        <v>19696</v>
      </c>
      <c r="N50" s="275">
        <v>32304</v>
      </c>
      <c r="O50" s="273">
        <v>36931</v>
      </c>
      <c r="P50" s="275">
        <v>35375</v>
      </c>
      <c r="Q50" s="273">
        <v>33860</v>
      </c>
      <c r="R50" s="275">
        <v>6456</v>
      </c>
      <c r="S50" s="273">
        <v>6152</v>
      </c>
      <c r="T50" s="275">
        <v>18726</v>
      </c>
      <c r="U50" s="273">
        <v>18205</v>
      </c>
      <c r="V50" s="275">
        <v>25182</v>
      </c>
      <c r="W50" s="273">
        <v>24357</v>
      </c>
      <c r="X50" s="275">
        <v>49539</v>
      </c>
      <c r="Y50" s="275">
        <v>12608</v>
      </c>
      <c r="Z50" s="273">
        <v>36931</v>
      </c>
      <c r="AA50" s="18"/>
    </row>
    <row r="51" spans="1:27">
      <c r="A51" s="84">
        <v>2</v>
      </c>
      <c r="B51" s="85">
        <v>2</v>
      </c>
      <c r="C51" s="85">
        <v>1</v>
      </c>
      <c r="D51" s="43">
        <v>315000</v>
      </c>
      <c r="E51" s="70" t="s">
        <v>55</v>
      </c>
      <c r="F51" s="274">
        <v>207433</v>
      </c>
      <c r="G51" s="275">
        <v>33253</v>
      </c>
      <c r="H51" s="275">
        <v>31528</v>
      </c>
      <c r="I51" s="275">
        <v>37827</v>
      </c>
      <c r="J51" s="275">
        <v>37210</v>
      </c>
      <c r="K51" s="275">
        <v>35518</v>
      </c>
      <c r="L51" s="273">
        <v>32097</v>
      </c>
      <c r="M51" s="275">
        <v>64781</v>
      </c>
      <c r="N51" s="275">
        <v>102608</v>
      </c>
      <c r="O51" s="273">
        <v>104825</v>
      </c>
      <c r="P51" s="275">
        <v>106103</v>
      </c>
      <c r="Q51" s="273">
        <v>101330</v>
      </c>
      <c r="R51" s="275">
        <v>19437</v>
      </c>
      <c r="S51" s="273">
        <v>18390</v>
      </c>
      <c r="T51" s="275">
        <v>53495</v>
      </c>
      <c r="U51" s="273">
        <v>51330</v>
      </c>
      <c r="V51" s="275">
        <v>72932</v>
      </c>
      <c r="W51" s="273">
        <v>69720</v>
      </c>
      <c r="X51" s="275">
        <v>142652</v>
      </c>
      <c r="Y51" s="275">
        <v>37827</v>
      </c>
      <c r="Z51" s="273">
        <v>104825</v>
      </c>
      <c r="AA51" s="18"/>
    </row>
    <row r="52" spans="1:27">
      <c r="A52" s="84">
        <v>2</v>
      </c>
      <c r="B52" s="85">
        <v>2</v>
      </c>
      <c r="C52" s="85">
        <v>1</v>
      </c>
      <c r="D52" s="43">
        <v>316000</v>
      </c>
      <c r="E52" s="70" t="s">
        <v>56</v>
      </c>
      <c r="F52" s="274">
        <v>33188</v>
      </c>
      <c r="G52" s="275">
        <v>4866</v>
      </c>
      <c r="H52" s="275">
        <v>4788</v>
      </c>
      <c r="I52" s="275">
        <v>6126</v>
      </c>
      <c r="J52" s="275">
        <v>6152</v>
      </c>
      <c r="K52" s="275">
        <v>6355</v>
      </c>
      <c r="L52" s="273">
        <v>4901</v>
      </c>
      <c r="M52" s="275">
        <v>9654</v>
      </c>
      <c r="N52" s="275">
        <v>15780</v>
      </c>
      <c r="O52" s="273">
        <v>17408</v>
      </c>
      <c r="P52" s="275">
        <v>17246</v>
      </c>
      <c r="Q52" s="273">
        <v>15942</v>
      </c>
      <c r="R52" s="275">
        <v>3180</v>
      </c>
      <c r="S52" s="273">
        <v>2946</v>
      </c>
      <c r="T52" s="275">
        <v>9124</v>
      </c>
      <c r="U52" s="273">
        <v>8284</v>
      </c>
      <c r="V52" s="275">
        <v>12304</v>
      </c>
      <c r="W52" s="273">
        <v>11230</v>
      </c>
      <c r="X52" s="275">
        <v>23534</v>
      </c>
      <c r="Y52" s="275">
        <v>6126</v>
      </c>
      <c r="Z52" s="273">
        <v>17408</v>
      </c>
      <c r="AA52" s="18"/>
    </row>
    <row r="53" spans="1:27">
      <c r="A53" s="84">
        <v>3</v>
      </c>
      <c r="B53" s="85">
        <v>4</v>
      </c>
      <c r="C53" s="85">
        <v>2</v>
      </c>
      <c r="D53" s="43">
        <v>334000</v>
      </c>
      <c r="E53" s="70" t="s">
        <v>257</v>
      </c>
      <c r="F53" s="274">
        <v>12799</v>
      </c>
      <c r="G53" s="275">
        <v>1765</v>
      </c>
      <c r="H53" s="275">
        <v>1796</v>
      </c>
      <c r="I53" s="275">
        <v>2248</v>
      </c>
      <c r="J53" s="275">
        <v>2378</v>
      </c>
      <c r="K53" s="275">
        <v>2560</v>
      </c>
      <c r="L53" s="273">
        <v>2052</v>
      </c>
      <c r="M53" s="275">
        <v>3561</v>
      </c>
      <c r="N53" s="275">
        <v>5809</v>
      </c>
      <c r="O53" s="273">
        <v>6990</v>
      </c>
      <c r="P53" s="275">
        <v>6650</v>
      </c>
      <c r="Q53" s="273">
        <v>6149</v>
      </c>
      <c r="R53" s="275">
        <v>1176</v>
      </c>
      <c r="S53" s="273">
        <v>1072</v>
      </c>
      <c r="T53" s="275">
        <v>3690</v>
      </c>
      <c r="U53" s="273">
        <v>3300</v>
      </c>
      <c r="V53" s="275">
        <v>4866</v>
      </c>
      <c r="W53" s="273">
        <v>4372</v>
      </c>
      <c r="X53" s="275">
        <v>9238</v>
      </c>
      <c r="Y53" s="275">
        <v>2248</v>
      </c>
      <c r="Z53" s="273">
        <v>6990</v>
      </c>
      <c r="AA53" s="18"/>
    </row>
    <row r="54" spans="1:27">
      <c r="A54" s="84">
        <v>2</v>
      </c>
      <c r="B54" s="85">
        <v>2</v>
      </c>
      <c r="C54" s="85">
        <v>1</v>
      </c>
      <c r="D54" s="43">
        <v>334002</v>
      </c>
      <c r="E54" s="70" t="s">
        <v>249</v>
      </c>
      <c r="F54" s="274">
        <v>46433</v>
      </c>
      <c r="G54" s="275">
        <v>6310</v>
      </c>
      <c r="H54" s="275">
        <v>5884</v>
      </c>
      <c r="I54" s="275">
        <v>7193</v>
      </c>
      <c r="J54" s="275">
        <v>7273</v>
      </c>
      <c r="K54" s="275">
        <v>7637</v>
      </c>
      <c r="L54" s="273">
        <v>12136</v>
      </c>
      <c r="M54" s="275">
        <v>12194</v>
      </c>
      <c r="N54" s="275">
        <v>19387</v>
      </c>
      <c r="O54" s="273">
        <v>27046</v>
      </c>
      <c r="P54" s="275">
        <v>24716</v>
      </c>
      <c r="Q54" s="273">
        <v>21717</v>
      </c>
      <c r="R54" s="275">
        <v>3676</v>
      </c>
      <c r="S54" s="273">
        <v>3517</v>
      </c>
      <c r="T54" s="275">
        <v>14829</v>
      </c>
      <c r="U54" s="273">
        <v>12217</v>
      </c>
      <c r="V54" s="275">
        <v>18505</v>
      </c>
      <c r="W54" s="273">
        <v>15734</v>
      </c>
      <c r="X54" s="275">
        <v>34239</v>
      </c>
      <c r="Y54" s="275">
        <v>7193</v>
      </c>
      <c r="Z54" s="273">
        <v>27046</v>
      </c>
      <c r="AA54" s="18"/>
    </row>
    <row r="55" spans="1:27">
      <c r="A55" s="84">
        <v>4</v>
      </c>
      <c r="B55" s="85">
        <v>2</v>
      </c>
      <c r="C55" s="85">
        <v>3</v>
      </c>
      <c r="D55" s="43">
        <v>334004</v>
      </c>
      <c r="E55" s="70" t="s">
        <v>57</v>
      </c>
      <c r="F55" s="274">
        <v>9524</v>
      </c>
      <c r="G55" s="275">
        <v>1379</v>
      </c>
      <c r="H55" s="275">
        <v>1311</v>
      </c>
      <c r="I55" s="275">
        <v>1654</v>
      </c>
      <c r="J55" s="275">
        <v>1755</v>
      </c>
      <c r="K55" s="275">
        <v>1827</v>
      </c>
      <c r="L55" s="273">
        <v>1598</v>
      </c>
      <c r="M55" s="275">
        <v>2690</v>
      </c>
      <c r="N55" s="275">
        <v>4344</v>
      </c>
      <c r="O55" s="273">
        <v>5180</v>
      </c>
      <c r="P55" s="275">
        <v>4964</v>
      </c>
      <c r="Q55" s="273">
        <v>4560</v>
      </c>
      <c r="R55" s="275">
        <v>893</v>
      </c>
      <c r="S55" s="273">
        <v>761</v>
      </c>
      <c r="T55" s="275">
        <v>2701</v>
      </c>
      <c r="U55" s="273">
        <v>2479</v>
      </c>
      <c r="V55" s="275">
        <v>3594</v>
      </c>
      <c r="W55" s="273">
        <v>3240</v>
      </c>
      <c r="X55" s="275">
        <v>6834</v>
      </c>
      <c r="Y55" s="275">
        <v>1654</v>
      </c>
      <c r="Z55" s="273">
        <v>5180</v>
      </c>
      <c r="AA55" s="18"/>
    </row>
    <row r="56" spans="1:27">
      <c r="A56" s="84">
        <v>7</v>
      </c>
      <c r="B56" s="85">
        <v>1</v>
      </c>
      <c r="C56" s="85">
        <v>4</v>
      </c>
      <c r="D56" s="43">
        <v>334012</v>
      </c>
      <c r="E56" s="70" t="s">
        <v>58</v>
      </c>
      <c r="F56" s="274">
        <v>11400</v>
      </c>
      <c r="G56" s="275">
        <v>1665</v>
      </c>
      <c r="H56" s="275">
        <v>1691</v>
      </c>
      <c r="I56" s="275">
        <v>2002</v>
      </c>
      <c r="J56" s="275">
        <v>2104</v>
      </c>
      <c r="K56" s="275">
        <v>2166</v>
      </c>
      <c r="L56" s="273">
        <v>1772</v>
      </c>
      <c r="M56" s="275">
        <v>3356</v>
      </c>
      <c r="N56" s="275">
        <v>5358</v>
      </c>
      <c r="O56" s="273">
        <v>6042</v>
      </c>
      <c r="P56" s="275">
        <v>5733</v>
      </c>
      <c r="Q56" s="273">
        <v>5667</v>
      </c>
      <c r="R56" s="275">
        <v>1018</v>
      </c>
      <c r="S56" s="273">
        <v>984</v>
      </c>
      <c r="T56" s="275">
        <v>3028</v>
      </c>
      <c r="U56" s="273">
        <v>3014</v>
      </c>
      <c r="V56" s="275">
        <v>4046</v>
      </c>
      <c r="W56" s="273">
        <v>3998</v>
      </c>
      <c r="X56" s="275">
        <v>8044</v>
      </c>
      <c r="Y56" s="275">
        <v>2002</v>
      </c>
      <c r="Z56" s="273">
        <v>6042</v>
      </c>
      <c r="AA56" s="18"/>
    </row>
    <row r="57" spans="1:27">
      <c r="A57" s="84">
        <v>5</v>
      </c>
      <c r="B57" s="85">
        <v>3</v>
      </c>
      <c r="C57" s="85">
        <v>3</v>
      </c>
      <c r="D57" s="43">
        <v>334016</v>
      </c>
      <c r="E57" s="70" t="s">
        <v>59</v>
      </c>
      <c r="F57" s="274">
        <v>8773</v>
      </c>
      <c r="G57" s="275">
        <v>1279</v>
      </c>
      <c r="H57" s="275">
        <v>1263</v>
      </c>
      <c r="I57" s="275">
        <v>1590</v>
      </c>
      <c r="J57" s="275">
        <v>1585</v>
      </c>
      <c r="K57" s="275">
        <v>1672</v>
      </c>
      <c r="L57" s="273">
        <v>1384</v>
      </c>
      <c r="M57" s="275">
        <v>2542</v>
      </c>
      <c r="N57" s="275">
        <v>4132</v>
      </c>
      <c r="O57" s="273">
        <v>4641</v>
      </c>
      <c r="P57" s="275">
        <v>4548</v>
      </c>
      <c r="Q57" s="273">
        <v>4225</v>
      </c>
      <c r="R57" s="275">
        <v>845</v>
      </c>
      <c r="S57" s="273">
        <v>745</v>
      </c>
      <c r="T57" s="275">
        <v>2425</v>
      </c>
      <c r="U57" s="273">
        <v>2216</v>
      </c>
      <c r="V57" s="275">
        <v>3270</v>
      </c>
      <c r="W57" s="273">
        <v>2961</v>
      </c>
      <c r="X57" s="275">
        <v>6231</v>
      </c>
      <c r="Y57" s="275">
        <v>1590</v>
      </c>
      <c r="Z57" s="273">
        <v>4641</v>
      </c>
      <c r="AA57" s="18"/>
    </row>
    <row r="58" spans="1:27">
      <c r="A58" s="84">
        <v>7</v>
      </c>
      <c r="B58" s="85">
        <v>1</v>
      </c>
      <c r="C58" s="85">
        <v>4</v>
      </c>
      <c r="D58" s="43">
        <v>334032</v>
      </c>
      <c r="E58" s="70" t="s">
        <v>60</v>
      </c>
      <c r="F58" s="274">
        <v>11603</v>
      </c>
      <c r="G58" s="275">
        <v>1618</v>
      </c>
      <c r="H58" s="275">
        <v>1622</v>
      </c>
      <c r="I58" s="275">
        <v>2037</v>
      </c>
      <c r="J58" s="275">
        <v>2088</v>
      </c>
      <c r="K58" s="275">
        <v>2338</v>
      </c>
      <c r="L58" s="273">
        <v>1900</v>
      </c>
      <c r="M58" s="275">
        <v>3240</v>
      </c>
      <c r="N58" s="275">
        <v>5277</v>
      </c>
      <c r="O58" s="273">
        <v>6326</v>
      </c>
      <c r="P58" s="275">
        <v>6124</v>
      </c>
      <c r="Q58" s="273">
        <v>5479</v>
      </c>
      <c r="R58" s="275">
        <v>1089</v>
      </c>
      <c r="S58" s="273">
        <v>948</v>
      </c>
      <c r="T58" s="275">
        <v>3309</v>
      </c>
      <c r="U58" s="273">
        <v>3017</v>
      </c>
      <c r="V58" s="275">
        <v>4398</v>
      </c>
      <c r="W58" s="273">
        <v>3965</v>
      </c>
      <c r="X58" s="275">
        <v>8363</v>
      </c>
      <c r="Y58" s="275">
        <v>2037</v>
      </c>
      <c r="Z58" s="273">
        <v>6326</v>
      </c>
      <c r="AA58" s="18"/>
    </row>
    <row r="59" spans="1:27">
      <c r="A59" s="84">
        <v>5</v>
      </c>
      <c r="B59" s="85">
        <v>3</v>
      </c>
      <c r="C59" s="85">
        <v>3</v>
      </c>
      <c r="D59" s="43">
        <v>334036</v>
      </c>
      <c r="E59" s="70" t="s">
        <v>61</v>
      </c>
      <c r="F59" s="274">
        <v>7729</v>
      </c>
      <c r="G59" s="275">
        <v>1086</v>
      </c>
      <c r="H59" s="275">
        <v>1126</v>
      </c>
      <c r="I59" s="275">
        <v>1408</v>
      </c>
      <c r="J59" s="275">
        <v>1366</v>
      </c>
      <c r="K59" s="275">
        <v>1565</v>
      </c>
      <c r="L59" s="273">
        <v>1178</v>
      </c>
      <c r="M59" s="275">
        <v>2212</v>
      </c>
      <c r="N59" s="275">
        <v>3620</v>
      </c>
      <c r="O59" s="273">
        <v>4109</v>
      </c>
      <c r="P59" s="275">
        <v>3985</v>
      </c>
      <c r="Q59" s="273">
        <v>3744</v>
      </c>
      <c r="R59" s="275">
        <v>721</v>
      </c>
      <c r="S59" s="273">
        <v>687</v>
      </c>
      <c r="T59" s="275">
        <v>2123</v>
      </c>
      <c r="U59" s="273">
        <v>1986</v>
      </c>
      <c r="V59" s="275">
        <v>2844</v>
      </c>
      <c r="W59" s="273">
        <v>2673</v>
      </c>
      <c r="X59" s="275">
        <v>5517</v>
      </c>
      <c r="Y59" s="275">
        <v>1408</v>
      </c>
      <c r="Z59" s="273">
        <v>4109</v>
      </c>
      <c r="AA59" s="18"/>
    </row>
    <row r="60" spans="1:27">
      <c r="A60" s="84">
        <v>3</v>
      </c>
      <c r="B60" s="85">
        <v>4</v>
      </c>
      <c r="C60" s="85">
        <v>2</v>
      </c>
      <c r="D60" s="43">
        <v>358000</v>
      </c>
      <c r="E60" s="70" t="s">
        <v>258</v>
      </c>
      <c r="F60" s="274">
        <v>33802</v>
      </c>
      <c r="G60" s="275">
        <v>4849</v>
      </c>
      <c r="H60" s="275">
        <v>4926</v>
      </c>
      <c r="I60" s="275">
        <v>6035</v>
      </c>
      <c r="J60" s="275">
        <v>6095</v>
      </c>
      <c r="K60" s="275">
        <v>6408</v>
      </c>
      <c r="L60" s="273">
        <v>5489</v>
      </c>
      <c r="M60" s="275">
        <v>9775</v>
      </c>
      <c r="N60" s="275">
        <v>15810</v>
      </c>
      <c r="O60" s="273">
        <v>17992</v>
      </c>
      <c r="P60" s="275">
        <v>17619</v>
      </c>
      <c r="Q60" s="273">
        <v>16183</v>
      </c>
      <c r="R60" s="275">
        <v>3108</v>
      </c>
      <c r="S60" s="273">
        <v>2927</v>
      </c>
      <c r="T60" s="275">
        <v>9507</v>
      </c>
      <c r="U60" s="273">
        <v>8485</v>
      </c>
      <c r="V60" s="275">
        <v>12615</v>
      </c>
      <c r="W60" s="273">
        <v>11412</v>
      </c>
      <c r="X60" s="275">
        <v>24027</v>
      </c>
      <c r="Y60" s="275">
        <v>6035</v>
      </c>
      <c r="Z60" s="273">
        <v>17992</v>
      </c>
      <c r="AA60" s="18"/>
    </row>
    <row r="61" spans="1:27" ht="12.75" customHeight="1">
      <c r="A61" s="84">
        <v>7</v>
      </c>
      <c r="B61" s="85">
        <v>1</v>
      </c>
      <c r="C61" s="85">
        <v>4</v>
      </c>
      <c r="D61" s="43">
        <v>358008</v>
      </c>
      <c r="E61" s="70" t="s">
        <v>62</v>
      </c>
      <c r="F61" s="274">
        <v>19202</v>
      </c>
      <c r="G61" s="275">
        <v>2839</v>
      </c>
      <c r="H61" s="275">
        <v>2605</v>
      </c>
      <c r="I61" s="275">
        <v>3399</v>
      </c>
      <c r="J61" s="275">
        <v>3623</v>
      </c>
      <c r="K61" s="275">
        <v>3740</v>
      </c>
      <c r="L61" s="273">
        <v>2996</v>
      </c>
      <c r="M61" s="275">
        <v>5444</v>
      </c>
      <c r="N61" s="275">
        <v>8843</v>
      </c>
      <c r="O61" s="273">
        <v>10359</v>
      </c>
      <c r="P61" s="275">
        <v>10027</v>
      </c>
      <c r="Q61" s="273">
        <v>9175</v>
      </c>
      <c r="R61" s="275">
        <v>1745</v>
      </c>
      <c r="S61" s="273">
        <v>1654</v>
      </c>
      <c r="T61" s="275">
        <v>5383</v>
      </c>
      <c r="U61" s="273">
        <v>4976</v>
      </c>
      <c r="V61" s="275">
        <v>7128</v>
      </c>
      <c r="W61" s="273">
        <v>6630</v>
      </c>
      <c r="X61" s="275">
        <v>13758</v>
      </c>
      <c r="Y61" s="275">
        <v>3399</v>
      </c>
      <c r="Z61" s="273">
        <v>10359</v>
      </c>
      <c r="AA61" s="18"/>
    </row>
    <row r="62" spans="1:27">
      <c r="A62" s="84">
        <v>5</v>
      </c>
      <c r="B62" s="85">
        <v>3</v>
      </c>
      <c r="C62" s="46">
        <v>3</v>
      </c>
      <c r="D62" s="43">
        <v>362004</v>
      </c>
      <c r="E62" s="70" t="s">
        <v>238</v>
      </c>
      <c r="F62" s="274">
        <v>4562</v>
      </c>
      <c r="G62" s="275">
        <v>680</v>
      </c>
      <c r="H62" s="275">
        <v>706</v>
      </c>
      <c r="I62" s="275">
        <v>818</v>
      </c>
      <c r="J62" s="275">
        <v>799</v>
      </c>
      <c r="K62" s="275">
        <v>867</v>
      </c>
      <c r="L62" s="273">
        <v>692</v>
      </c>
      <c r="M62" s="275">
        <v>1386</v>
      </c>
      <c r="N62" s="275">
        <v>2204</v>
      </c>
      <c r="O62" s="273">
        <v>2358</v>
      </c>
      <c r="P62" s="275">
        <v>2405</v>
      </c>
      <c r="Q62" s="273">
        <v>2157</v>
      </c>
      <c r="R62" s="275">
        <v>436</v>
      </c>
      <c r="S62" s="273">
        <v>382</v>
      </c>
      <c r="T62" s="275">
        <v>1241</v>
      </c>
      <c r="U62" s="273">
        <v>1117</v>
      </c>
      <c r="V62" s="275">
        <v>1677</v>
      </c>
      <c r="W62" s="273">
        <v>1499</v>
      </c>
      <c r="X62" s="275">
        <v>3176</v>
      </c>
      <c r="Y62" s="275">
        <v>818</v>
      </c>
      <c r="Z62" s="273">
        <v>2358</v>
      </c>
      <c r="AA62" s="18"/>
    </row>
    <row r="63" spans="1:27">
      <c r="A63" s="84">
        <v>7</v>
      </c>
      <c r="B63" s="85">
        <v>1</v>
      </c>
      <c r="C63" s="85">
        <v>4</v>
      </c>
      <c r="D63" s="43">
        <v>362008</v>
      </c>
      <c r="E63" s="70" t="s">
        <v>63</v>
      </c>
      <c r="F63" s="274">
        <v>13547</v>
      </c>
      <c r="G63" s="275">
        <v>2068</v>
      </c>
      <c r="H63" s="275">
        <v>2028</v>
      </c>
      <c r="I63" s="275">
        <v>2444</v>
      </c>
      <c r="J63" s="275">
        <v>2491</v>
      </c>
      <c r="K63" s="275">
        <v>2482</v>
      </c>
      <c r="L63" s="273">
        <v>2034</v>
      </c>
      <c r="M63" s="275">
        <v>4096</v>
      </c>
      <c r="N63" s="275">
        <v>6540</v>
      </c>
      <c r="O63" s="273">
        <v>7007</v>
      </c>
      <c r="P63" s="275">
        <v>6973</v>
      </c>
      <c r="Q63" s="273">
        <v>6574</v>
      </c>
      <c r="R63" s="275">
        <v>1219</v>
      </c>
      <c r="S63" s="273">
        <v>1225</v>
      </c>
      <c r="T63" s="275">
        <v>3626</v>
      </c>
      <c r="U63" s="273">
        <v>3381</v>
      </c>
      <c r="V63" s="275">
        <v>4845</v>
      </c>
      <c r="W63" s="273">
        <v>4606</v>
      </c>
      <c r="X63" s="275">
        <v>9451</v>
      </c>
      <c r="Y63" s="275">
        <v>2444</v>
      </c>
      <c r="Z63" s="273">
        <v>7007</v>
      </c>
      <c r="AA63" s="18"/>
    </row>
    <row r="64" spans="1:27">
      <c r="A64" s="84">
        <v>5</v>
      </c>
      <c r="B64" s="85">
        <v>3</v>
      </c>
      <c r="C64" s="85">
        <v>3</v>
      </c>
      <c r="D64" s="43">
        <v>362012</v>
      </c>
      <c r="E64" s="70" t="s">
        <v>64</v>
      </c>
      <c r="F64" s="274">
        <v>8717</v>
      </c>
      <c r="G64" s="275">
        <v>1222</v>
      </c>
      <c r="H64" s="275">
        <v>1290</v>
      </c>
      <c r="I64" s="275">
        <v>1657</v>
      </c>
      <c r="J64" s="275">
        <v>1573</v>
      </c>
      <c r="K64" s="275">
        <v>1662</v>
      </c>
      <c r="L64" s="273">
        <v>1313</v>
      </c>
      <c r="M64" s="275">
        <v>2512</v>
      </c>
      <c r="N64" s="275">
        <v>4169</v>
      </c>
      <c r="O64" s="273">
        <v>4548</v>
      </c>
      <c r="P64" s="275">
        <v>4495</v>
      </c>
      <c r="Q64" s="273">
        <v>4222</v>
      </c>
      <c r="R64" s="275">
        <v>834</v>
      </c>
      <c r="S64" s="273">
        <v>823</v>
      </c>
      <c r="T64" s="275">
        <v>2323</v>
      </c>
      <c r="U64" s="273">
        <v>2225</v>
      </c>
      <c r="V64" s="275">
        <v>3157</v>
      </c>
      <c r="W64" s="273">
        <v>3048</v>
      </c>
      <c r="X64" s="275">
        <v>6205</v>
      </c>
      <c r="Y64" s="275">
        <v>1657</v>
      </c>
      <c r="Z64" s="273">
        <v>4548</v>
      </c>
      <c r="AA64" s="18"/>
    </row>
    <row r="65" spans="1:27">
      <c r="A65" s="84">
        <v>5</v>
      </c>
      <c r="B65" s="85">
        <v>3</v>
      </c>
      <c r="C65" s="46">
        <v>3</v>
      </c>
      <c r="D65" s="43">
        <v>362016</v>
      </c>
      <c r="E65" s="70" t="s">
        <v>239</v>
      </c>
      <c r="F65" s="274">
        <v>4454</v>
      </c>
      <c r="G65" s="275">
        <v>670</v>
      </c>
      <c r="H65" s="275">
        <v>630</v>
      </c>
      <c r="I65" s="275">
        <v>796</v>
      </c>
      <c r="J65" s="275">
        <v>779</v>
      </c>
      <c r="K65" s="275">
        <v>875</v>
      </c>
      <c r="L65" s="273">
        <v>704</v>
      </c>
      <c r="M65" s="275">
        <v>1300</v>
      </c>
      <c r="N65" s="275">
        <v>2096</v>
      </c>
      <c r="O65" s="273">
        <v>2358</v>
      </c>
      <c r="P65" s="275">
        <v>2255</v>
      </c>
      <c r="Q65" s="273">
        <v>2199</v>
      </c>
      <c r="R65" s="275">
        <v>406</v>
      </c>
      <c r="S65" s="273">
        <v>390</v>
      </c>
      <c r="T65" s="275">
        <v>1178</v>
      </c>
      <c r="U65" s="273">
        <v>1180</v>
      </c>
      <c r="V65" s="275">
        <v>1584</v>
      </c>
      <c r="W65" s="273">
        <v>1570</v>
      </c>
      <c r="X65" s="275">
        <v>3154</v>
      </c>
      <c r="Y65" s="275">
        <v>796</v>
      </c>
      <c r="Z65" s="273">
        <v>2358</v>
      </c>
      <c r="AA65" s="18"/>
    </row>
    <row r="66" spans="1:27">
      <c r="A66" s="84">
        <v>5</v>
      </c>
      <c r="B66" s="85">
        <v>3</v>
      </c>
      <c r="C66" s="85">
        <v>3</v>
      </c>
      <c r="D66" s="43">
        <v>362020</v>
      </c>
      <c r="E66" s="70" t="s">
        <v>65</v>
      </c>
      <c r="F66" s="274">
        <v>9511</v>
      </c>
      <c r="G66" s="275">
        <v>1253</v>
      </c>
      <c r="H66" s="275">
        <v>1393</v>
      </c>
      <c r="I66" s="275">
        <v>1677</v>
      </c>
      <c r="J66" s="275">
        <v>1835</v>
      </c>
      <c r="K66" s="275">
        <v>1868</v>
      </c>
      <c r="L66" s="273">
        <v>1485</v>
      </c>
      <c r="M66" s="275">
        <v>2646</v>
      </c>
      <c r="N66" s="275">
        <v>4323</v>
      </c>
      <c r="O66" s="273">
        <v>5188</v>
      </c>
      <c r="P66" s="275">
        <v>4955</v>
      </c>
      <c r="Q66" s="273">
        <v>4556</v>
      </c>
      <c r="R66" s="275">
        <v>861</v>
      </c>
      <c r="S66" s="273">
        <v>816</v>
      </c>
      <c r="T66" s="275">
        <v>2721</v>
      </c>
      <c r="U66" s="273">
        <v>2467</v>
      </c>
      <c r="V66" s="275">
        <v>3582</v>
      </c>
      <c r="W66" s="273">
        <v>3283</v>
      </c>
      <c r="X66" s="275">
        <v>6865</v>
      </c>
      <c r="Y66" s="275">
        <v>1677</v>
      </c>
      <c r="Z66" s="273">
        <v>5188</v>
      </c>
      <c r="AA66" s="18"/>
    </row>
    <row r="67" spans="1:27">
      <c r="A67" s="84">
        <v>9</v>
      </c>
      <c r="B67" s="85">
        <v>3</v>
      </c>
      <c r="C67" s="85">
        <v>4</v>
      </c>
      <c r="D67" s="43">
        <v>362024</v>
      </c>
      <c r="E67" s="70" t="s">
        <v>66</v>
      </c>
      <c r="F67" s="274">
        <v>10379</v>
      </c>
      <c r="G67" s="275">
        <v>1610</v>
      </c>
      <c r="H67" s="275">
        <v>1519</v>
      </c>
      <c r="I67" s="275">
        <v>1912</v>
      </c>
      <c r="J67" s="275">
        <v>1928</v>
      </c>
      <c r="K67" s="275">
        <v>1903</v>
      </c>
      <c r="L67" s="273">
        <v>1507</v>
      </c>
      <c r="M67" s="275">
        <v>3129</v>
      </c>
      <c r="N67" s="275">
        <v>5041</v>
      </c>
      <c r="O67" s="273">
        <v>5338</v>
      </c>
      <c r="P67" s="275">
        <v>5400</v>
      </c>
      <c r="Q67" s="273">
        <v>4979</v>
      </c>
      <c r="R67" s="275">
        <v>1020</v>
      </c>
      <c r="S67" s="273">
        <v>892</v>
      </c>
      <c r="T67" s="275">
        <v>2751</v>
      </c>
      <c r="U67" s="273">
        <v>2587</v>
      </c>
      <c r="V67" s="275">
        <v>3771</v>
      </c>
      <c r="W67" s="273">
        <v>3479</v>
      </c>
      <c r="X67" s="275">
        <v>7250</v>
      </c>
      <c r="Y67" s="275">
        <v>1912</v>
      </c>
      <c r="Z67" s="273">
        <v>5338</v>
      </c>
      <c r="AA67" s="18"/>
    </row>
    <row r="68" spans="1:27">
      <c r="A68" s="84">
        <v>9</v>
      </c>
      <c r="B68" s="85">
        <v>3</v>
      </c>
      <c r="C68" s="85">
        <v>4</v>
      </c>
      <c r="D68" s="43">
        <v>362028</v>
      </c>
      <c r="E68" s="70" t="s">
        <v>67</v>
      </c>
      <c r="F68" s="274">
        <v>12146</v>
      </c>
      <c r="G68" s="275">
        <v>1785</v>
      </c>
      <c r="H68" s="275">
        <v>1834</v>
      </c>
      <c r="I68" s="275">
        <v>2289</v>
      </c>
      <c r="J68" s="275">
        <v>2240</v>
      </c>
      <c r="K68" s="275">
        <v>2162</v>
      </c>
      <c r="L68" s="273">
        <v>1836</v>
      </c>
      <c r="M68" s="275">
        <v>3619</v>
      </c>
      <c r="N68" s="275">
        <v>5908</v>
      </c>
      <c r="O68" s="273">
        <v>6238</v>
      </c>
      <c r="P68" s="275">
        <v>6211</v>
      </c>
      <c r="Q68" s="273">
        <v>5935</v>
      </c>
      <c r="R68" s="275">
        <v>1174</v>
      </c>
      <c r="S68" s="273">
        <v>1115</v>
      </c>
      <c r="T68" s="275">
        <v>3221</v>
      </c>
      <c r="U68" s="273">
        <v>3017</v>
      </c>
      <c r="V68" s="275">
        <v>4395</v>
      </c>
      <c r="W68" s="273">
        <v>4132</v>
      </c>
      <c r="X68" s="275">
        <v>8527</v>
      </c>
      <c r="Y68" s="275">
        <v>2289</v>
      </c>
      <c r="Z68" s="273">
        <v>6238</v>
      </c>
      <c r="AA68" s="18"/>
    </row>
    <row r="69" spans="1:27">
      <c r="A69" s="84">
        <v>8</v>
      </c>
      <c r="B69" s="85">
        <v>2</v>
      </c>
      <c r="C69" s="85">
        <v>4</v>
      </c>
      <c r="D69" s="43">
        <v>362032</v>
      </c>
      <c r="E69" s="70" t="s">
        <v>68</v>
      </c>
      <c r="F69" s="274">
        <v>14302</v>
      </c>
      <c r="G69" s="275">
        <v>2107</v>
      </c>
      <c r="H69" s="275">
        <v>2117</v>
      </c>
      <c r="I69" s="275">
        <v>2567</v>
      </c>
      <c r="J69" s="275">
        <v>2613</v>
      </c>
      <c r="K69" s="275">
        <v>2704</v>
      </c>
      <c r="L69" s="273">
        <v>2194</v>
      </c>
      <c r="M69" s="275">
        <v>4224</v>
      </c>
      <c r="N69" s="275">
        <v>6791</v>
      </c>
      <c r="O69" s="273">
        <v>7511</v>
      </c>
      <c r="P69" s="275">
        <v>7397</v>
      </c>
      <c r="Q69" s="273">
        <v>6905</v>
      </c>
      <c r="R69" s="275">
        <v>1287</v>
      </c>
      <c r="S69" s="273">
        <v>1280</v>
      </c>
      <c r="T69" s="275">
        <v>3921</v>
      </c>
      <c r="U69" s="273">
        <v>3590</v>
      </c>
      <c r="V69" s="275">
        <v>5208</v>
      </c>
      <c r="W69" s="273">
        <v>4870</v>
      </c>
      <c r="X69" s="275">
        <v>10078</v>
      </c>
      <c r="Y69" s="275">
        <v>2567</v>
      </c>
      <c r="Z69" s="273">
        <v>7511</v>
      </c>
      <c r="AA69" s="18"/>
    </row>
    <row r="70" spans="1:27">
      <c r="A70" s="84">
        <v>10</v>
      </c>
      <c r="B70" s="85">
        <v>4</v>
      </c>
      <c r="C70" s="85">
        <v>4</v>
      </c>
      <c r="D70" s="43">
        <v>362036</v>
      </c>
      <c r="E70" s="70" t="s">
        <v>69</v>
      </c>
      <c r="F70" s="274">
        <v>10914</v>
      </c>
      <c r="G70" s="275">
        <v>1495</v>
      </c>
      <c r="H70" s="275">
        <v>1623</v>
      </c>
      <c r="I70" s="275">
        <v>2025</v>
      </c>
      <c r="J70" s="275">
        <v>2047</v>
      </c>
      <c r="K70" s="275">
        <v>2148</v>
      </c>
      <c r="L70" s="273">
        <v>1576</v>
      </c>
      <c r="M70" s="275">
        <v>3118</v>
      </c>
      <c r="N70" s="275">
        <v>5143</v>
      </c>
      <c r="O70" s="273">
        <v>5771</v>
      </c>
      <c r="P70" s="275">
        <v>5673</v>
      </c>
      <c r="Q70" s="273">
        <v>5241</v>
      </c>
      <c r="R70" s="275">
        <v>1033</v>
      </c>
      <c r="S70" s="273">
        <v>992</v>
      </c>
      <c r="T70" s="275">
        <v>3021</v>
      </c>
      <c r="U70" s="273">
        <v>2750</v>
      </c>
      <c r="V70" s="275">
        <v>4054</v>
      </c>
      <c r="W70" s="273">
        <v>3742</v>
      </c>
      <c r="X70" s="275">
        <v>7796</v>
      </c>
      <c r="Y70" s="275">
        <v>2025</v>
      </c>
      <c r="Z70" s="273">
        <v>5771</v>
      </c>
      <c r="AA70" s="18"/>
    </row>
    <row r="71" spans="1:27">
      <c r="A71" s="84">
        <v>4</v>
      </c>
      <c r="B71" s="85">
        <v>2</v>
      </c>
      <c r="C71" s="85">
        <v>3</v>
      </c>
      <c r="D71" s="43">
        <v>362040</v>
      </c>
      <c r="E71" s="70" t="s">
        <v>70</v>
      </c>
      <c r="F71" s="274">
        <v>7632</v>
      </c>
      <c r="G71" s="275">
        <v>1147</v>
      </c>
      <c r="H71" s="275">
        <v>1163</v>
      </c>
      <c r="I71" s="275">
        <v>1366</v>
      </c>
      <c r="J71" s="275">
        <v>1304</v>
      </c>
      <c r="K71" s="275">
        <v>1396</v>
      </c>
      <c r="L71" s="273">
        <v>1256</v>
      </c>
      <c r="M71" s="275">
        <v>2310</v>
      </c>
      <c r="N71" s="275">
        <v>3676</v>
      </c>
      <c r="O71" s="273">
        <v>3956</v>
      </c>
      <c r="P71" s="275">
        <v>3921</v>
      </c>
      <c r="Q71" s="273">
        <v>3711</v>
      </c>
      <c r="R71" s="275">
        <v>719</v>
      </c>
      <c r="S71" s="273">
        <v>647</v>
      </c>
      <c r="T71" s="275">
        <v>2019</v>
      </c>
      <c r="U71" s="273">
        <v>1937</v>
      </c>
      <c r="V71" s="275">
        <v>2738</v>
      </c>
      <c r="W71" s="273">
        <v>2584</v>
      </c>
      <c r="X71" s="275">
        <v>5322</v>
      </c>
      <c r="Y71" s="275">
        <v>1366</v>
      </c>
      <c r="Z71" s="273">
        <v>3956</v>
      </c>
      <c r="AA71" s="18"/>
    </row>
    <row r="72" spans="1:27">
      <c r="A72" s="84">
        <v>3</v>
      </c>
      <c r="B72" s="85">
        <v>4</v>
      </c>
      <c r="C72" s="85">
        <v>2</v>
      </c>
      <c r="D72" s="43">
        <v>366000</v>
      </c>
      <c r="E72" s="70" t="s">
        <v>259</v>
      </c>
      <c r="F72" s="274">
        <v>38505</v>
      </c>
      <c r="G72" s="275">
        <v>5472</v>
      </c>
      <c r="H72" s="275">
        <v>5412</v>
      </c>
      <c r="I72" s="275">
        <v>6829</v>
      </c>
      <c r="J72" s="275">
        <v>7121</v>
      </c>
      <c r="K72" s="275">
        <v>7599</v>
      </c>
      <c r="L72" s="273">
        <v>6072</v>
      </c>
      <c r="M72" s="275">
        <v>10884</v>
      </c>
      <c r="N72" s="275">
        <v>17713</v>
      </c>
      <c r="O72" s="273">
        <v>20792</v>
      </c>
      <c r="P72" s="275">
        <v>19679</v>
      </c>
      <c r="Q72" s="273">
        <v>18826</v>
      </c>
      <c r="R72" s="275">
        <v>3551</v>
      </c>
      <c r="S72" s="273">
        <v>3278</v>
      </c>
      <c r="T72" s="275">
        <v>10683</v>
      </c>
      <c r="U72" s="273">
        <v>10109</v>
      </c>
      <c r="V72" s="275">
        <v>14234</v>
      </c>
      <c r="W72" s="273">
        <v>13387</v>
      </c>
      <c r="X72" s="275">
        <v>27621</v>
      </c>
      <c r="Y72" s="275">
        <v>6829</v>
      </c>
      <c r="Z72" s="273">
        <v>20792</v>
      </c>
      <c r="AA72" s="18"/>
    </row>
    <row r="73" spans="1:27">
      <c r="A73" s="84">
        <v>3</v>
      </c>
      <c r="B73" s="85">
        <v>3</v>
      </c>
      <c r="C73" s="85">
        <v>2</v>
      </c>
      <c r="D73" s="43">
        <v>370000</v>
      </c>
      <c r="E73" s="70" t="s">
        <v>260</v>
      </c>
      <c r="F73" s="274">
        <v>20079</v>
      </c>
      <c r="G73" s="275">
        <v>2803</v>
      </c>
      <c r="H73" s="275">
        <v>2778</v>
      </c>
      <c r="I73" s="275">
        <v>3485</v>
      </c>
      <c r="J73" s="275">
        <v>3666</v>
      </c>
      <c r="K73" s="275">
        <v>4156</v>
      </c>
      <c r="L73" s="273">
        <v>3191</v>
      </c>
      <c r="M73" s="275">
        <v>5581</v>
      </c>
      <c r="N73" s="275">
        <v>9066</v>
      </c>
      <c r="O73" s="273">
        <v>11013</v>
      </c>
      <c r="P73" s="275">
        <v>10434</v>
      </c>
      <c r="Q73" s="273">
        <v>9645</v>
      </c>
      <c r="R73" s="275">
        <v>1769</v>
      </c>
      <c r="S73" s="273">
        <v>1716</v>
      </c>
      <c r="T73" s="275">
        <v>5806</v>
      </c>
      <c r="U73" s="273">
        <v>5207</v>
      </c>
      <c r="V73" s="275">
        <v>7575</v>
      </c>
      <c r="W73" s="273">
        <v>6923</v>
      </c>
      <c r="X73" s="275">
        <v>14498</v>
      </c>
      <c r="Y73" s="275">
        <v>3485</v>
      </c>
      <c r="Z73" s="273">
        <v>11013</v>
      </c>
      <c r="AA73" s="18"/>
    </row>
    <row r="74" spans="1:27">
      <c r="A74" s="84">
        <v>6</v>
      </c>
      <c r="B74" s="85">
        <v>4</v>
      </c>
      <c r="C74" s="85">
        <v>3</v>
      </c>
      <c r="D74" s="43">
        <v>370004</v>
      </c>
      <c r="E74" s="70" t="s">
        <v>71</v>
      </c>
      <c r="F74" s="274">
        <v>8434</v>
      </c>
      <c r="G74" s="275">
        <v>1274</v>
      </c>
      <c r="H74" s="275">
        <v>1208</v>
      </c>
      <c r="I74" s="275">
        <v>1550</v>
      </c>
      <c r="J74" s="275">
        <v>1576</v>
      </c>
      <c r="K74" s="275">
        <v>1605</v>
      </c>
      <c r="L74" s="273">
        <v>1221</v>
      </c>
      <c r="M74" s="275">
        <v>2482</v>
      </c>
      <c r="N74" s="275">
        <v>4032</v>
      </c>
      <c r="O74" s="273">
        <v>4402</v>
      </c>
      <c r="P74" s="275">
        <v>4323</v>
      </c>
      <c r="Q74" s="273">
        <v>4111</v>
      </c>
      <c r="R74" s="275">
        <v>787</v>
      </c>
      <c r="S74" s="273">
        <v>763</v>
      </c>
      <c r="T74" s="275">
        <v>2241</v>
      </c>
      <c r="U74" s="273">
        <v>2161</v>
      </c>
      <c r="V74" s="275">
        <v>3028</v>
      </c>
      <c r="W74" s="273">
        <v>2924</v>
      </c>
      <c r="X74" s="275">
        <v>5952</v>
      </c>
      <c r="Y74" s="275">
        <v>1550</v>
      </c>
      <c r="Z74" s="273">
        <v>4402</v>
      </c>
      <c r="AA74" s="18"/>
    </row>
    <row r="75" spans="1:27">
      <c r="A75" s="84">
        <v>5</v>
      </c>
      <c r="B75" s="85">
        <v>3</v>
      </c>
      <c r="C75" s="85">
        <v>3</v>
      </c>
      <c r="D75" s="43">
        <v>370012</v>
      </c>
      <c r="E75" s="70" t="s">
        <v>72</v>
      </c>
      <c r="F75" s="274">
        <v>5855</v>
      </c>
      <c r="G75" s="275">
        <v>806</v>
      </c>
      <c r="H75" s="275">
        <v>796</v>
      </c>
      <c r="I75" s="275">
        <v>1010</v>
      </c>
      <c r="J75" s="275">
        <v>986</v>
      </c>
      <c r="K75" s="275">
        <v>1104</v>
      </c>
      <c r="L75" s="273">
        <v>1153</v>
      </c>
      <c r="M75" s="275">
        <v>1602</v>
      </c>
      <c r="N75" s="275">
        <v>2612</v>
      </c>
      <c r="O75" s="273">
        <v>3243</v>
      </c>
      <c r="P75" s="275">
        <v>3142</v>
      </c>
      <c r="Q75" s="273">
        <v>2713</v>
      </c>
      <c r="R75" s="275">
        <v>518</v>
      </c>
      <c r="S75" s="273">
        <v>492</v>
      </c>
      <c r="T75" s="275">
        <v>1798</v>
      </c>
      <c r="U75" s="273">
        <v>1445</v>
      </c>
      <c r="V75" s="275">
        <v>2316</v>
      </c>
      <c r="W75" s="273">
        <v>1937</v>
      </c>
      <c r="X75" s="275">
        <v>4253</v>
      </c>
      <c r="Y75" s="275">
        <v>1010</v>
      </c>
      <c r="Z75" s="273">
        <v>3243</v>
      </c>
      <c r="AA75" s="18"/>
    </row>
    <row r="76" spans="1:27">
      <c r="A76" s="84">
        <v>4</v>
      </c>
      <c r="B76" s="85">
        <v>2</v>
      </c>
      <c r="C76" s="85">
        <v>3</v>
      </c>
      <c r="D76" s="43">
        <v>370016</v>
      </c>
      <c r="E76" s="70" t="s">
        <v>73</v>
      </c>
      <c r="F76" s="274">
        <v>8345</v>
      </c>
      <c r="G76" s="275">
        <v>1215</v>
      </c>
      <c r="H76" s="275">
        <v>1204</v>
      </c>
      <c r="I76" s="275">
        <v>1501</v>
      </c>
      <c r="J76" s="275">
        <v>1510</v>
      </c>
      <c r="K76" s="275">
        <v>1626</v>
      </c>
      <c r="L76" s="273">
        <v>1289</v>
      </c>
      <c r="M76" s="275">
        <v>2419</v>
      </c>
      <c r="N76" s="275">
        <v>3920</v>
      </c>
      <c r="O76" s="273">
        <v>4425</v>
      </c>
      <c r="P76" s="275">
        <v>4311</v>
      </c>
      <c r="Q76" s="273">
        <v>4034</v>
      </c>
      <c r="R76" s="275">
        <v>750</v>
      </c>
      <c r="S76" s="273">
        <v>751</v>
      </c>
      <c r="T76" s="275">
        <v>2312</v>
      </c>
      <c r="U76" s="273">
        <v>2113</v>
      </c>
      <c r="V76" s="275">
        <v>3062</v>
      </c>
      <c r="W76" s="273">
        <v>2864</v>
      </c>
      <c r="X76" s="275">
        <v>5926</v>
      </c>
      <c r="Y76" s="275">
        <v>1501</v>
      </c>
      <c r="Z76" s="273">
        <v>4425</v>
      </c>
      <c r="AA76" s="18"/>
    </row>
    <row r="77" spans="1:27">
      <c r="A77" s="84">
        <v>4</v>
      </c>
      <c r="B77" s="85">
        <v>2</v>
      </c>
      <c r="C77" s="85">
        <v>3</v>
      </c>
      <c r="D77" s="43">
        <v>370020</v>
      </c>
      <c r="E77" s="70" t="s">
        <v>74</v>
      </c>
      <c r="F77" s="274">
        <v>8585</v>
      </c>
      <c r="G77" s="275">
        <v>1123</v>
      </c>
      <c r="H77" s="275">
        <v>1217</v>
      </c>
      <c r="I77" s="275">
        <v>1570</v>
      </c>
      <c r="J77" s="275">
        <v>1613</v>
      </c>
      <c r="K77" s="275">
        <v>1730</v>
      </c>
      <c r="L77" s="273">
        <v>1332</v>
      </c>
      <c r="M77" s="275">
        <v>2340</v>
      </c>
      <c r="N77" s="275">
        <v>3910</v>
      </c>
      <c r="O77" s="273">
        <v>4675</v>
      </c>
      <c r="P77" s="275">
        <v>4461</v>
      </c>
      <c r="Q77" s="273">
        <v>4124</v>
      </c>
      <c r="R77" s="275">
        <v>808</v>
      </c>
      <c r="S77" s="273">
        <v>762</v>
      </c>
      <c r="T77" s="275">
        <v>2454</v>
      </c>
      <c r="U77" s="273">
        <v>2221</v>
      </c>
      <c r="V77" s="275">
        <v>3262</v>
      </c>
      <c r="W77" s="273">
        <v>2983</v>
      </c>
      <c r="X77" s="275">
        <v>6245</v>
      </c>
      <c r="Y77" s="275">
        <v>1570</v>
      </c>
      <c r="Z77" s="273">
        <v>4675</v>
      </c>
      <c r="AA77" s="18"/>
    </row>
    <row r="78" spans="1:27">
      <c r="A78" s="84">
        <v>3</v>
      </c>
      <c r="B78" s="85">
        <v>4</v>
      </c>
      <c r="C78" s="85">
        <v>2</v>
      </c>
      <c r="D78" s="43">
        <v>374000</v>
      </c>
      <c r="E78" s="70" t="s">
        <v>261</v>
      </c>
      <c r="F78" s="274">
        <v>32673</v>
      </c>
      <c r="G78" s="275">
        <v>4682</v>
      </c>
      <c r="H78" s="275">
        <v>4611</v>
      </c>
      <c r="I78" s="275">
        <v>5869</v>
      </c>
      <c r="J78" s="275">
        <v>5934</v>
      </c>
      <c r="K78" s="275">
        <v>6414</v>
      </c>
      <c r="L78" s="273">
        <v>5163</v>
      </c>
      <c r="M78" s="275">
        <v>9293</v>
      </c>
      <c r="N78" s="275">
        <v>15162</v>
      </c>
      <c r="O78" s="273">
        <v>17511</v>
      </c>
      <c r="P78" s="275">
        <v>16712</v>
      </c>
      <c r="Q78" s="273">
        <v>15961</v>
      </c>
      <c r="R78" s="275">
        <v>3079</v>
      </c>
      <c r="S78" s="273">
        <v>2790</v>
      </c>
      <c r="T78" s="275">
        <v>8910</v>
      </c>
      <c r="U78" s="273">
        <v>8601</v>
      </c>
      <c r="V78" s="275">
        <v>11989</v>
      </c>
      <c r="W78" s="273">
        <v>11391</v>
      </c>
      <c r="X78" s="275">
        <v>23380</v>
      </c>
      <c r="Y78" s="275">
        <v>5869</v>
      </c>
      <c r="Z78" s="273">
        <v>17511</v>
      </c>
      <c r="AA78" s="18"/>
    </row>
    <row r="79" spans="1:27">
      <c r="A79" s="84">
        <v>5</v>
      </c>
      <c r="B79" s="85">
        <v>3</v>
      </c>
      <c r="C79" s="85">
        <v>3</v>
      </c>
      <c r="D79" s="43">
        <v>374012</v>
      </c>
      <c r="E79" s="70" t="s">
        <v>75</v>
      </c>
      <c r="F79" s="274">
        <v>10620</v>
      </c>
      <c r="G79" s="275">
        <v>1601</v>
      </c>
      <c r="H79" s="275">
        <v>1520</v>
      </c>
      <c r="I79" s="275">
        <v>1894</v>
      </c>
      <c r="J79" s="275">
        <v>1884</v>
      </c>
      <c r="K79" s="275">
        <v>2037</v>
      </c>
      <c r="L79" s="273">
        <v>1684</v>
      </c>
      <c r="M79" s="275">
        <v>3121</v>
      </c>
      <c r="N79" s="275">
        <v>5015</v>
      </c>
      <c r="O79" s="273">
        <v>5605</v>
      </c>
      <c r="P79" s="275">
        <v>5433</v>
      </c>
      <c r="Q79" s="273">
        <v>5187</v>
      </c>
      <c r="R79" s="275">
        <v>933</v>
      </c>
      <c r="S79" s="273">
        <v>961</v>
      </c>
      <c r="T79" s="275">
        <v>2930</v>
      </c>
      <c r="U79" s="273">
        <v>2675</v>
      </c>
      <c r="V79" s="275">
        <v>3863</v>
      </c>
      <c r="W79" s="273">
        <v>3636</v>
      </c>
      <c r="X79" s="275">
        <v>7499</v>
      </c>
      <c r="Y79" s="275">
        <v>1894</v>
      </c>
      <c r="Z79" s="273">
        <v>5605</v>
      </c>
      <c r="AA79" s="18"/>
    </row>
    <row r="80" spans="1:27">
      <c r="A80" s="84">
        <v>6</v>
      </c>
      <c r="B80" s="85">
        <v>4</v>
      </c>
      <c r="C80" s="85">
        <v>3</v>
      </c>
      <c r="D80" s="43">
        <v>374036</v>
      </c>
      <c r="E80" s="70" t="s">
        <v>76</v>
      </c>
      <c r="F80" s="274">
        <v>4103</v>
      </c>
      <c r="G80" s="275">
        <v>528</v>
      </c>
      <c r="H80" s="275">
        <v>595</v>
      </c>
      <c r="I80" s="275">
        <v>772</v>
      </c>
      <c r="J80" s="275">
        <v>708</v>
      </c>
      <c r="K80" s="275">
        <v>869</v>
      </c>
      <c r="L80" s="273">
        <v>631</v>
      </c>
      <c r="M80" s="275">
        <v>1123</v>
      </c>
      <c r="N80" s="275">
        <v>1895</v>
      </c>
      <c r="O80" s="273">
        <v>2208</v>
      </c>
      <c r="P80" s="275">
        <v>2129</v>
      </c>
      <c r="Q80" s="273">
        <v>1974</v>
      </c>
      <c r="R80" s="275">
        <v>390</v>
      </c>
      <c r="S80" s="273">
        <v>382</v>
      </c>
      <c r="T80" s="275">
        <v>1153</v>
      </c>
      <c r="U80" s="273">
        <v>1055</v>
      </c>
      <c r="V80" s="275">
        <v>1543</v>
      </c>
      <c r="W80" s="273">
        <v>1437</v>
      </c>
      <c r="X80" s="275">
        <v>2980</v>
      </c>
      <c r="Y80" s="275">
        <v>772</v>
      </c>
      <c r="Z80" s="273">
        <v>2208</v>
      </c>
      <c r="AA80" s="18"/>
    </row>
    <row r="81" spans="1:27">
      <c r="A81" s="84">
        <v>6</v>
      </c>
      <c r="B81" s="85">
        <v>4</v>
      </c>
      <c r="C81" s="85">
        <v>3</v>
      </c>
      <c r="D81" s="43">
        <v>374048</v>
      </c>
      <c r="E81" s="70" t="s">
        <v>77</v>
      </c>
      <c r="F81" s="274">
        <v>4992</v>
      </c>
      <c r="G81" s="275">
        <v>699</v>
      </c>
      <c r="H81" s="275">
        <v>705</v>
      </c>
      <c r="I81" s="275">
        <v>837</v>
      </c>
      <c r="J81" s="275">
        <v>909</v>
      </c>
      <c r="K81" s="275">
        <v>998</v>
      </c>
      <c r="L81" s="273">
        <v>844</v>
      </c>
      <c r="M81" s="275">
        <v>1404</v>
      </c>
      <c r="N81" s="275">
        <v>2241</v>
      </c>
      <c r="O81" s="273">
        <v>2751</v>
      </c>
      <c r="P81" s="275">
        <v>2536</v>
      </c>
      <c r="Q81" s="273">
        <v>2456</v>
      </c>
      <c r="R81" s="275">
        <v>410</v>
      </c>
      <c r="S81" s="273">
        <v>427</v>
      </c>
      <c r="T81" s="275">
        <v>1386</v>
      </c>
      <c r="U81" s="273">
        <v>1365</v>
      </c>
      <c r="V81" s="275">
        <v>1796</v>
      </c>
      <c r="W81" s="273">
        <v>1792</v>
      </c>
      <c r="X81" s="275">
        <v>3588</v>
      </c>
      <c r="Y81" s="275">
        <v>837</v>
      </c>
      <c r="Z81" s="273">
        <v>2751</v>
      </c>
      <c r="AA81" s="18"/>
    </row>
    <row r="82" spans="1:27">
      <c r="A82" s="84">
        <v>6</v>
      </c>
      <c r="B82" s="85">
        <v>4</v>
      </c>
      <c r="C82" s="85">
        <v>3</v>
      </c>
      <c r="D82" s="43">
        <v>374052</v>
      </c>
      <c r="E82" s="70" t="s">
        <v>78</v>
      </c>
      <c r="F82" s="274">
        <v>4340</v>
      </c>
      <c r="G82" s="275">
        <v>569</v>
      </c>
      <c r="H82" s="275">
        <v>579</v>
      </c>
      <c r="I82" s="275">
        <v>793</v>
      </c>
      <c r="J82" s="275">
        <v>842</v>
      </c>
      <c r="K82" s="275">
        <v>866</v>
      </c>
      <c r="L82" s="273">
        <v>691</v>
      </c>
      <c r="M82" s="275">
        <v>1148</v>
      </c>
      <c r="N82" s="275">
        <v>1941</v>
      </c>
      <c r="O82" s="273">
        <v>2399</v>
      </c>
      <c r="P82" s="275">
        <v>2295</v>
      </c>
      <c r="Q82" s="273">
        <v>2045</v>
      </c>
      <c r="R82" s="275">
        <v>423</v>
      </c>
      <c r="S82" s="273">
        <v>370</v>
      </c>
      <c r="T82" s="275">
        <v>1278</v>
      </c>
      <c r="U82" s="273">
        <v>1121</v>
      </c>
      <c r="V82" s="275">
        <v>1701</v>
      </c>
      <c r="W82" s="273">
        <v>1491</v>
      </c>
      <c r="X82" s="275">
        <v>3192</v>
      </c>
      <c r="Y82" s="275">
        <v>793</v>
      </c>
      <c r="Z82" s="273">
        <v>2399</v>
      </c>
      <c r="AA82" s="18"/>
    </row>
    <row r="83" spans="1:27">
      <c r="A83" s="84">
        <v>3</v>
      </c>
      <c r="B83" s="85">
        <v>4</v>
      </c>
      <c r="C83" s="85">
        <v>2</v>
      </c>
      <c r="D83" s="43">
        <v>378000</v>
      </c>
      <c r="E83" s="70" t="s">
        <v>262</v>
      </c>
      <c r="F83" s="274">
        <v>10788</v>
      </c>
      <c r="G83" s="275">
        <v>1473</v>
      </c>
      <c r="H83" s="275">
        <v>1532</v>
      </c>
      <c r="I83" s="275">
        <v>2024</v>
      </c>
      <c r="J83" s="275">
        <v>1980</v>
      </c>
      <c r="K83" s="275">
        <v>2120</v>
      </c>
      <c r="L83" s="273">
        <v>1659</v>
      </c>
      <c r="M83" s="275">
        <v>3005</v>
      </c>
      <c r="N83" s="275">
        <v>5029</v>
      </c>
      <c r="O83" s="273">
        <v>5759</v>
      </c>
      <c r="P83" s="275">
        <v>5522</v>
      </c>
      <c r="Q83" s="273">
        <v>5266</v>
      </c>
      <c r="R83" s="275">
        <v>1031</v>
      </c>
      <c r="S83" s="273">
        <v>993</v>
      </c>
      <c r="T83" s="275">
        <v>2941</v>
      </c>
      <c r="U83" s="273">
        <v>2818</v>
      </c>
      <c r="V83" s="275">
        <v>3972</v>
      </c>
      <c r="W83" s="273">
        <v>3811</v>
      </c>
      <c r="X83" s="275">
        <v>7783</v>
      </c>
      <c r="Y83" s="275">
        <v>2024</v>
      </c>
      <c r="Z83" s="273">
        <v>5759</v>
      </c>
      <c r="AA83" s="18"/>
    </row>
    <row r="84" spans="1:27">
      <c r="A84" s="84">
        <v>9</v>
      </c>
      <c r="B84" s="85">
        <v>3</v>
      </c>
      <c r="C84" s="85">
        <v>4</v>
      </c>
      <c r="D84" s="43">
        <v>378004</v>
      </c>
      <c r="E84" s="70" t="s">
        <v>79</v>
      </c>
      <c r="F84" s="274">
        <v>21916</v>
      </c>
      <c r="G84" s="275">
        <v>2903</v>
      </c>
      <c r="H84" s="275">
        <v>2993</v>
      </c>
      <c r="I84" s="275">
        <v>4079</v>
      </c>
      <c r="J84" s="275">
        <v>4193</v>
      </c>
      <c r="K84" s="275">
        <v>4447</v>
      </c>
      <c r="L84" s="273">
        <v>3301</v>
      </c>
      <c r="M84" s="275">
        <v>5896</v>
      </c>
      <c r="N84" s="275">
        <v>9975</v>
      </c>
      <c r="O84" s="273">
        <v>11941</v>
      </c>
      <c r="P84" s="275">
        <v>11370</v>
      </c>
      <c r="Q84" s="273">
        <v>10546</v>
      </c>
      <c r="R84" s="275">
        <v>2131</v>
      </c>
      <c r="S84" s="273">
        <v>1948</v>
      </c>
      <c r="T84" s="275">
        <v>6247</v>
      </c>
      <c r="U84" s="273">
        <v>5694</v>
      </c>
      <c r="V84" s="275">
        <v>8378</v>
      </c>
      <c r="W84" s="273">
        <v>7642</v>
      </c>
      <c r="X84" s="275">
        <v>16020</v>
      </c>
      <c r="Y84" s="275">
        <v>4079</v>
      </c>
      <c r="Z84" s="273">
        <v>11941</v>
      </c>
      <c r="AA84" s="18"/>
    </row>
    <row r="85" spans="1:27">
      <c r="A85" s="84">
        <v>6</v>
      </c>
      <c r="B85" s="85">
        <v>4</v>
      </c>
      <c r="C85" s="85">
        <v>3</v>
      </c>
      <c r="D85" s="43">
        <v>378016</v>
      </c>
      <c r="E85" s="70" t="s">
        <v>80</v>
      </c>
      <c r="F85" s="274">
        <v>5356</v>
      </c>
      <c r="G85" s="275">
        <v>736</v>
      </c>
      <c r="H85" s="275">
        <v>750</v>
      </c>
      <c r="I85" s="275">
        <v>956</v>
      </c>
      <c r="J85" s="275">
        <v>957</v>
      </c>
      <c r="K85" s="275">
        <v>1128</v>
      </c>
      <c r="L85" s="273">
        <v>829</v>
      </c>
      <c r="M85" s="275">
        <v>1486</v>
      </c>
      <c r="N85" s="275">
        <v>2442</v>
      </c>
      <c r="O85" s="273">
        <v>2914</v>
      </c>
      <c r="P85" s="275">
        <v>2796</v>
      </c>
      <c r="Q85" s="273">
        <v>2560</v>
      </c>
      <c r="R85" s="275">
        <v>503</v>
      </c>
      <c r="S85" s="273">
        <v>453</v>
      </c>
      <c r="T85" s="275">
        <v>1528</v>
      </c>
      <c r="U85" s="273">
        <v>1386</v>
      </c>
      <c r="V85" s="275">
        <v>2031</v>
      </c>
      <c r="W85" s="273">
        <v>1839</v>
      </c>
      <c r="X85" s="275">
        <v>3870</v>
      </c>
      <c r="Y85" s="275">
        <v>956</v>
      </c>
      <c r="Z85" s="273">
        <v>2914</v>
      </c>
      <c r="AA85" s="18"/>
    </row>
    <row r="86" spans="1:27">
      <c r="A86" s="84">
        <v>6</v>
      </c>
      <c r="B86" s="85">
        <v>4</v>
      </c>
      <c r="C86" s="85">
        <v>3</v>
      </c>
      <c r="D86" s="43">
        <v>378024</v>
      </c>
      <c r="E86" s="70" t="s">
        <v>81</v>
      </c>
      <c r="F86" s="274">
        <v>5610</v>
      </c>
      <c r="G86" s="275">
        <v>733</v>
      </c>
      <c r="H86" s="275">
        <v>806</v>
      </c>
      <c r="I86" s="275">
        <v>985</v>
      </c>
      <c r="J86" s="275">
        <v>1049</v>
      </c>
      <c r="K86" s="275">
        <v>1168</v>
      </c>
      <c r="L86" s="273">
        <v>869</v>
      </c>
      <c r="M86" s="275">
        <v>1539</v>
      </c>
      <c r="N86" s="275">
        <v>2524</v>
      </c>
      <c r="O86" s="273">
        <v>3086</v>
      </c>
      <c r="P86" s="275">
        <v>2931</v>
      </c>
      <c r="Q86" s="273">
        <v>2679</v>
      </c>
      <c r="R86" s="275">
        <v>519</v>
      </c>
      <c r="S86" s="273">
        <v>466</v>
      </c>
      <c r="T86" s="275">
        <v>1621</v>
      </c>
      <c r="U86" s="273">
        <v>1465</v>
      </c>
      <c r="V86" s="275">
        <v>2140</v>
      </c>
      <c r="W86" s="273">
        <v>1931</v>
      </c>
      <c r="X86" s="275">
        <v>4071</v>
      </c>
      <c r="Y86" s="275">
        <v>985</v>
      </c>
      <c r="Z86" s="273">
        <v>3086</v>
      </c>
      <c r="AA86" s="18"/>
    </row>
    <row r="87" spans="1:27">
      <c r="A87" s="84">
        <v>6</v>
      </c>
      <c r="B87" s="85">
        <v>4</v>
      </c>
      <c r="C87" s="85">
        <v>3</v>
      </c>
      <c r="D87" s="43">
        <v>378028</v>
      </c>
      <c r="E87" s="70" t="s">
        <v>82</v>
      </c>
      <c r="F87" s="274">
        <v>5916</v>
      </c>
      <c r="G87" s="275">
        <v>774</v>
      </c>
      <c r="H87" s="275">
        <v>886</v>
      </c>
      <c r="I87" s="275">
        <v>1067</v>
      </c>
      <c r="J87" s="275">
        <v>1161</v>
      </c>
      <c r="K87" s="275">
        <v>1159</v>
      </c>
      <c r="L87" s="273">
        <v>869</v>
      </c>
      <c r="M87" s="275">
        <v>1660</v>
      </c>
      <c r="N87" s="275">
        <v>2727</v>
      </c>
      <c r="O87" s="273">
        <v>3189</v>
      </c>
      <c r="P87" s="275">
        <v>3088</v>
      </c>
      <c r="Q87" s="273">
        <v>2828</v>
      </c>
      <c r="R87" s="275">
        <v>572</v>
      </c>
      <c r="S87" s="273">
        <v>495</v>
      </c>
      <c r="T87" s="275">
        <v>1692</v>
      </c>
      <c r="U87" s="273">
        <v>1497</v>
      </c>
      <c r="V87" s="275">
        <v>2264</v>
      </c>
      <c r="W87" s="273">
        <v>1992</v>
      </c>
      <c r="X87" s="275">
        <v>4256</v>
      </c>
      <c r="Y87" s="275">
        <v>1067</v>
      </c>
      <c r="Z87" s="273">
        <v>3189</v>
      </c>
      <c r="AA87" s="18"/>
    </row>
    <row r="88" spans="1:27">
      <c r="A88" s="84">
        <v>6</v>
      </c>
      <c r="B88" s="85">
        <v>4</v>
      </c>
      <c r="C88" s="85">
        <v>3</v>
      </c>
      <c r="D88" s="43">
        <v>378032</v>
      </c>
      <c r="E88" s="70" t="s">
        <v>83</v>
      </c>
      <c r="F88" s="274">
        <v>6615</v>
      </c>
      <c r="G88" s="275">
        <v>929</v>
      </c>
      <c r="H88" s="275">
        <v>1022</v>
      </c>
      <c r="I88" s="275">
        <v>1155</v>
      </c>
      <c r="J88" s="275">
        <v>1200</v>
      </c>
      <c r="K88" s="275">
        <v>1282</v>
      </c>
      <c r="L88" s="273">
        <v>1027</v>
      </c>
      <c r="M88" s="275">
        <v>1951</v>
      </c>
      <c r="N88" s="275">
        <v>3106</v>
      </c>
      <c r="O88" s="273">
        <v>3509</v>
      </c>
      <c r="P88" s="275">
        <v>3508</v>
      </c>
      <c r="Q88" s="273">
        <v>3107</v>
      </c>
      <c r="R88" s="275">
        <v>621</v>
      </c>
      <c r="S88" s="273">
        <v>534</v>
      </c>
      <c r="T88" s="275">
        <v>1841</v>
      </c>
      <c r="U88" s="273">
        <v>1668</v>
      </c>
      <c r="V88" s="275">
        <v>2462</v>
      </c>
      <c r="W88" s="273">
        <v>2202</v>
      </c>
      <c r="X88" s="275">
        <v>4664</v>
      </c>
      <c r="Y88" s="275">
        <v>1155</v>
      </c>
      <c r="Z88" s="273">
        <v>3509</v>
      </c>
      <c r="AA88" s="18"/>
    </row>
    <row r="89" spans="1:27">
      <c r="A89" s="84">
        <v>3</v>
      </c>
      <c r="B89" s="85">
        <v>4</v>
      </c>
      <c r="C89" s="85">
        <v>2</v>
      </c>
      <c r="D89" s="43">
        <v>382000</v>
      </c>
      <c r="E89" s="70" t="s">
        <v>263</v>
      </c>
      <c r="F89" s="274">
        <v>30320</v>
      </c>
      <c r="G89" s="275">
        <v>3998</v>
      </c>
      <c r="H89" s="275">
        <v>4280</v>
      </c>
      <c r="I89" s="275">
        <v>5497</v>
      </c>
      <c r="J89" s="275">
        <v>5782</v>
      </c>
      <c r="K89" s="275">
        <v>6044</v>
      </c>
      <c r="L89" s="273">
        <v>4719</v>
      </c>
      <c r="M89" s="275">
        <v>8278</v>
      </c>
      <c r="N89" s="275">
        <v>13775</v>
      </c>
      <c r="O89" s="273">
        <v>16545</v>
      </c>
      <c r="P89" s="275">
        <v>15686</v>
      </c>
      <c r="Q89" s="273">
        <v>14634</v>
      </c>
      <c r="R89" s="275">
        <v>2858</v>
      </c>
      <c r="S89" s="273">
        <v>2639</v>
      </c>
      <c r="T89" s="275">
        <v>8492</v>
      </c>
      <c r="U89" s="273">
        <v>8053</v>
      </c>
      <c r="V89" s="275">
        <v>11350</v>
      </c>
      <c r="W89" s="273">
        <v>10692</v>
      </c>
      <c r="X89" s="275">
        <v>22042</v>
      </c>
      <c r="Y89" s="275">
        <v>5497</v>
      </c>
      <c r="Z89" s="273">
        <v>16545</v>
      </c>
      <c r="AA89" s="18"/>
    </row>
    <row r="90" spans="1:27">
      <c r="A90" s="84">
        <v>6</v>
      </c>
      <c r="B90" s="85">
        <v>4</v>
      </c>
      <c r="C90" s="85">
        <v>3</v>
      </c>
      <c r="D90" s="43">
        <v>382008</v>
      </c>
      <c r="E90" s="70" t="s">
        <v>84</v>
      </c>
      <c r="F90" s="274">
        <v>4847</v>
      </c>
      <c r="G90" s="275">
        <v>514</v>
      </c>
      <c r="H90" s="275">
        <v>629</v>
      </c>
      <c r="I90" s="275">
        <v>822</v>
      </c>
      <c r="J90" s="275">
        <v>928</v>
      </c>
      <c r="K90" s="275">
        <v>1067</v>
      </c>
      <c r="L90" s="273">
        <v>887</v>
      </c>
      <c r="M90" s="275">
        <v>1143</v>
      </c>
      <c r="N90" s="275">
        <v>1965</v>
      </c>
      <c r="O90" s="273">
        <v>2882</v>
      </c>
      <c r="P90" s="275">
        <v>2536</v>
      </c>
      <c r="Q90" s="273">
        <v>2311</v>
      </c>
      <c r="R90" s="275">
        <v>414</v>
      </c>
      <c r="S90" s="273">
        <v>408</v>
      </c>
      <c r="T90" s="275">
        <v>1533</v>
      </c>
      <c r="U90" s="273">
        <v>1349</v>
      </c>
      <c r="V90" s="275">
        <v>1947</v>
      </c>
      <c r="W90" s="273">
        <v>1757</v>
      </c>
      <c r="X90" s="275">
        <v>3704</v>
      </c>
      <c r="Y90" s="275">
        <v>822</v>
      </c>
      <c r="Z90" s="273">
        <v>2882</v>
      </c>
      <c r="AA90" s="18"/>
    </row>
    <row r="91" spans="1:27">
      <c r="A91" s="84">
        <v>6</v>
      </c>
      <c r="B91" s="85">
        <v>4</v>
      </c>
      <c r="C91" s="85">
        <v>3</v>
      </c>
      <c r="D91" s="43">
        <v>382012</v>
      </c>
      <c r="E91" s="70" t="s">
        <v>85</v>
      </c>
      <c r="F91" s="274">
        <v>9878</v>
      </c>
      <c r="G91" s="275">
        <v>1417</v>
      </c>
      <c r="H91" s="275">
        <v>1421</v>
      </c>
      <c r="I91" s="275">
        <v>1741</v>
      </c>
      <c r="J91" s="275">
        <v>1790</v>
      </c>
      <c r="K91" s="275">
        <v>1956</v>
      </c>
      <c r="L91" s="273">
        <v>1553</v>
      </c>
      <c r="M91" s="275">
        <v>2838</v>
      </c>
      <c r="N91" s="275">
        <v>4579</v>
      </c>
      <c r="O91" s="273">
        <v>5299</v>
      </c>
      <c r="P91" s="275">
        <v>5162</v>
      </c>
      <c r="Q91" s="273">
        <v>4716</v>
      </c>
      <c r="R91" s="275">
        <v>908</v>
      </c>
      <c r="S91" s="273">
        <v>833</v>
      </c>
      <c r="T91" s="275">
        <v>2813</v>
      </c>
      <c r="U91" s="273">
        <v>2486</v>
      </c>
      <c r="V91" s="275">
        <v>3721</v>
      </c>
      <c r="W91" s="273">
        <v>3319</v>
      </c>
      <c r="X91" s="275">
        <v>7040</v>
      </c>
      <c r="Y91" s="275">
        <v>1741</v>
      </c>
      <c r="Z91" s="273">
        <v>5299</v>
      </c>
      <c r="AA91" s="18"/>
    </row>
    <row r="92" spans="1:27">
      <c r="A92" s="84">
        <v>6</v>
      </c>
      <c r="B92" s="85">
        <v>4</v>
      </c>
      <c r="C92" s="85">
        <v>3</v>
      </c>
      <c r="D92" s="43">
        <v>382020</v>
      </c>
      <c r="E92" s="70" t="s">
        <v>86</v>
      </c>
      <c r="F92" s="274">
        <v>10313</v>
      </c>
      <c r="G92" s="275">
        <v>1381</v>
      </c>
      <c r="H92" s="275">
        <v>1460</v>
      </c>
      <c r="I92" s="275">
        <v>1921</v>
      </c>
      <c r="J92" s="275">
        <v>1929</v>
      </c>
      <c r="K92" s="275">
        <v>2060</v>
      </c>
      <c r="L92" s="273">
        <v>1562</v>
      </c>
      <c r="M92" s="275">
        <v>2841</v>
      </c>
      <c r="N92" s="275">
        <v>4762</v>
      </c>
      <c r="O92" s="273">
        <v>5551</v>
      </c>
      <c r="P92" s="275">
        <v>5347</v>
      </c>
      <c r="Q92" s="273">
        <v>4966</v>
      </c>
      <c r="R92" s="275">
        <v>980</v>
      </c>
      <c r="S92" s="273">
        <v>941</v>
      </c>
      <c r="T92" s="275">
        <v>2897</v>
      </c>
      <c r="U92" s="273">
        <v>2654</v>
      </c>
      <c r="V92" s="275">
        <v>3877</v>
      </c>
      <c r="W92" s="273">
        <v>3595</v>
      </c>
      <c r="X92" s="275">
        <v>7472</v>
      </c>
      <c r="Y92" s="275">
        <v>1921</v>
      </c>
      <c r="Z92" s="273">
        <v>5551</v>
      </c>
      <c r="AA92" s="18"/>
    </row>
    <row r="93" spans="1:27">
      <c r="A93" s="84">
        <v>6</v>
      </c>
      <c r="B93" s="85">
        <v>4</v>
      </c>
      <c r="C93" s="85">
        <v>3</v>
      </c>
      <c r="D93" s="43">
        <v>382024</v>
      </c>
      <c r="E93" s="70" t="s">
        <v>87</v>
      </c>
      <c r="F93" s="274">
        <v>8517</v>
      </c>
      <c r="G93" s="275">
        <v>1085</v>
      </c>
      <c r="H93" s="275">
        <v>1144</v>
      </c>
      <c r="I93" s="275">
        <v>1538</v>
      </c>
      <c r="J93" s="275">
        <v>1545</v>
      </c>
      <c r="K93" s="275">
        <v>1850</v>
      </c>
      <c r="L93" s="273">
        <v>1355</v>
      </c>
      <c r="M93" s="275">
        <v>2229</v>
      </c>
      <c r="N93" s="275">
        <v>3767</v>
      </c>
      <c r="O93" s="273">
        <v>4750</v>
      </c>
      <c r="P93" s="275">
        <v>4372</v>
      </c>
      <c r="Q93" s="273">
        <v>4145</v>
      </c>
      <c r="R93" s="275">
        <v>820</v>
      </c>
      <c r="S93" s="273">
        <v>718</v>
      </c>
      <c r="T93" s="275">
        <v>2411</v>
      </c>
      <c r="U93" s="273">
        <v>2339</v>
      </c>
      <c r="V93" s="275">
        <v>3231</v>
      </c>
      <c r="W93" s="273">
        <v>3057</v>
      </c>
      <c r="X93" s="275">
        <v>6288</v>
      </c>
      <c r="Y93" s="275">
        <v>1538</v>
      </c>
      <c r="Z93" s="273">
        <v>4750</v>
      </c>
      <c r="AA93" s="18"/>
    </row>
    <row r="94" spans="1:27">
      <c r="A94" s="84">
        <v>6</v>
      </c>
      <c r="B94" s="85">
        <v>4</v>
      </c>
      <c r="C94" s="85">
        <v>3</v>
      </c>
      <c r="D94" s="43">
        <v>382028</v>
      </c>
      <c r="E94" s="70" t="s">
        <v>88</v>
      </c>
      <c r="F94" s="274">
        <v>6500</v>
      </c>
      <c r="G94" s="275">
        <v>853</v>
      </c>
      <c r="H94" s="275">
        <v>949</v>
      </c>
      <c r="I94" s="275">
        <v>1219</v>
      </c>
      <c r="J94" s="275">
        <v>1229</v>
      </c>
      <c r="K94" s="275">
        <v>1280</v>
      </c>
      <c r="L94" s="273">
        <v>970</v>
      </c>
      <c r="M94" s="275">
        <v>1802</v>
      </c>
      <c r="N94" s="275">
        <v>3021</v>
      </c>
      <c r="O94" s="273">
        <v>3479</v>
      </c>
      <c r="P94" s="275">
        <v>3414</v>
      </c>
      <c r="Q94" s="273">
        <v>3086</v>
      </c>
      <c r="R94" s="275">
        <v>628</v>
      </c>
      <c r="S94" s="273">
        <v>591</v>
      </c>
      <c r="T94" s="275">
        <v>1833</v>
      </c>
      <c r="U94" s="273">
        <v>1646</v>
      </c>
      <c r="V94" s="275">
        <v>2461</v>
      </c>
      <c r="W94" s="273">
        <v>2237</v>
      </c>
      <c r="X94" s="275">
        <v>4698</v>
      </c>
      <c r="Y94" s="275">
        <v>1219</v>
      </c>
      <c r="Z94" s="273">
        <v>3479</v>
      </c>
      <c r="AA94" s="18"/>
    </row>
    <row r="95" spans="1:27">
      <c r="A95" s="84">
        <v>5</v>
      </c>
      <c r="B95" s="85">
        <v>3</v>
      </c>
      <c r="C95" s="85">
        <v>3</v>
      </c>
      <c r="D95" s="43">
        <v>382032</v>
      </c>
      <c r="E95" s="70" t="s">
        <v>89</v>
      </c>
      <c r="F95" s="274">
        <v>5049</v>
      </c>
      <c r="G95" s="275">
        <v>703</v>
      </c>
      <c r="H95" s="275">
        <v>769</v>
      </c>
      <c r="I95" s="275">
        <v>1013</v>
      </c>
      <c r="J95" s="275">
        <v>943</v>
      </c>
      <c r="K95" s="275">
        <v>952</v>
      </c>
      <c r="L95" s="273">
        <v>669</v>
      </c>
      <c r="M95" s="275">
        <v>1472</v>
      </c>
      <c r="N95" s="275">
        <v>2485</v>
      </c>
      <c r="O95" s="273">
        <v>2564</v>
      </c>
      <c r="P95" s="275">
        <v>2641</v>
      </c>
      <c r="Q95" s="273">
        <v>2408</v>
      </c>
      <c r="R95" s="275">
        <v>545</v>
      </c>
      <c r="S95" s="273">
        <v>468</v>
      </c>
      <c r="T95" s="275">
        <v>1314</v>
      </c>
      <c r="U95" s="273">
        <v>1250</v>
      </c>
      <c r="V95" s="275">
        <v>1859</v>
      </c>
      <c r="W95" s="273">
        <v>1718</v>
      </c>
      <c r="X95" s="275">
        <v>3577</v>
      </c>
      <c r="Y95" s="275">
        <v>1013</v>
      </c>
      <c r="Z95" s="273">
        <v>2564</v>
      </c>
      <c r="AA95" s="18"/>
    </row>
    <row r="96" spans="1:27">
      <c r="A96" s="84">
        <v>6</v>
      </c>
      <c r="B96" s="85">
        <v>4</v>
      </c>
      <c r="C96" s="85">
        <v>3</v>
      </c>
      <c r="D96" s="43">
        <v>382044</v>
      </c>
      <c r="E96" s="70" t="s">
        <v>90</v>
      </c>
      <c r="F96" s="274">
        <v>8284</v>
      </c>
      <c r="G96" s="275">
        <v>1229</v>
      </c>
      <c r="H96" s="275">
        <v>1196</v>
      </c>
      <c r="I96" s="275">
        <v>1535</v>
      </c>
      <c r="J96" s="275">
        <v>1505</v>
      </c>
      <c r="K96" s="275">
        <v>1547</v>
      </c>
      <c r="L96" s="273">
        <v>1272</v>
      </c>
      <c r="M96" s="275">
        <v>2425</v>
      </c>
      <c r="N96" s="275">
        <v>3960</v>
      </c>
      <c r="O96" s="273">
        <v>4324</v>
      </c>
      <c r="P96" s="275">
        <v>4302</v>
      </c>
      <c r="Q96" s="273">
        <v>3982</v>
      </c>
      <c r="R96" s="275">
        <v>838</v>
      </c>
      <c r="S96" s="273">
        <v>697</v>
      </c>
      <c r="T96" s="275">
        <v>2216</v>
      </c>
      <c r="U96" s="273">
        <v>2108</v>
      </c>
      <c r="V96" s="275">
        <v>3054</v>
      </c>
      <c r="W96" s="273">
        <v>2805</v>
      </c>
      <c r="X96" s="275">
        <v>5859</v>
      </c>
      <c r="Y96" s="275">
        <v>1535</v>
      </c>
      <c r="Z96" s="273">
        <v>4324</v>
      </c>
      <c r="AA96" s="18"/>
    </row>
    <row r="97" spans="1:27">
      <c r="A97" s="84">
        <v>6</v>
      </c>
      <c r="B97" s="85">
        <v>4</v>
      </c>
      <c r="C97" s="85">
        <v>3</v>
      </c>
      <c r="D97" s="43">
        <v>382048</v>
      </c>
      <c r="E97" s="70" t="s">
        <v>91</v>
      </c>
      <c r="F97" s="274">
        <v>5422</v>
      </c>
      <c r="G97" s="275">
        <v>701</v>
      </c>
      <c r="H97" s="275">
        <v>738</v>
      </c>
      <c r="I97" s="275">
        <v>1025</v>
      </c>
      <c r="J97" s="275">
        <v>1035</v>
      </c>
      <c r="K97" s="275">
        <v>1069</v>
      </c>
      <c r="L97" s="273">
        <v>854</v>
      </c>
      <c r="M97" s="275">
        <v>1439</v>
      </c>
      <c r="N97" s="275">
        <v>2464</v>
      </c>
      <c r="O97" s="273">
        <v>2958</v>
      </c>
      <c r="P97" s="275">
        <v>2906</v>
      </c>
      <c r="Q97" s="273">
        <v>2516</v>
      </c>
      <c r="R97" s="275">
        <v>539</v>
      </c>
      <c r="S97" s="273">
        <v>486</v>
      </c>
      <c r="T97" s="275">
        <v>1591</v>
      </c>
      <c r="U97" s="273">
        <v>1367</v>
      </c>
      <c r="V97" s="275">
        <v>2130</v>
      </c>
      <c r="W97" s="273">
        <v>1853</v>
      </c>
      <c r="X97" s="275">
        <v>3983</v>
      </c>
      <c r="Y97" s="275">
        <v>1025</v>
      </c>
      <c r="Z97" s="273">
        <v>2958</v>
      </c>
      <c r="AA97" s="18"/>
    </row>
    <row r="98" spans="1:27">
      <c r="A98" s="84">
        <v>9</v>
      </c>
      <c r="B98" s="85">
        <v>3</v>
      </c>
      <c r="C98" s="85">
        <v>4</v>
      </c>
      <c r="D98" s="43">
        <v>382056</v>
      </c>
      <c r="E98" s="70" t="s">
        <v>92</v>
      </c>
      <c r="F98" s="274">
        <v>11565</v>
      </c>
      <c r="G98" s="275">
        <v>1668</v>
      </c>
      <c r="H98" s="275">
        <v>1698</v>
      </c>
      <c r="I98" s="275">
        <v>2118</v>
      </c>
      <c r="J98" s="275">
        <v>2160</v>
      </c>
      <c r="K98" s="275">
        <v>2128</v>
      </c>
      <c r="L98" s="273">
        <v>1793</v>
      </c>
      <c r="M98" s="275">
        <v>3366</v>
      </c>
      <c r="N98" s="275">
        <v>5484</v>
      </c>
      <c r="O98" s="273">
        <v>6081</v>
      </c>
      <c r="P98" s="275">
        <v>6074</v>
      </c>
      <c r="Q98" s="273">
        <v>5491</v>
      </c>
      <c r="R98" s="275">
        <v>1114</v>
      </c>
      <c r="S98" s="273">
        <v>1004</v>
      </c>
      <c r="T98" s="275">
        <v>3210</v>
      </c>
      <c r="U98" s="273">
        <v>2871</v>
      </c>
      <c r="V98" s="275">
        <v>4324</v>
      </c>
      <c r="W98" s="273">
        <v>3875</v>
      </c>
      <c r="X98" s="275">
        <v>8199</v>
      </c>
      <c r="Y98" s="275">
        <v>2118</v>
      </c>
      <c r="Z98" s="273">
        <v>6081</v>
      </c>
      <c r="AA98" s="18"/>
    </row>
    <row r="99" spans="1:27">
      <c r="A99" s="84">
        <v>4</v>
      </c>
      <c r="B99" s="85">
        <v>2</v>
      </c>
      <c r="C99" s="85">
        <v>3</v>
      </c>
      <c r="D99" s="43">
        <v>382060</v>
      </c>
      <c r="E99" s="70" t="s">
        <v>93</v>
      </c>
      <c r="F99" s="274">
        <v>8513</v>
      </c>
      <c r="G99" s="275">
        <v>1257</v>
      </c>
      <c r="H99" s="275">
        <v>1281</v>
      </c>
      <c r="I99" s="275">
        <v>1548</v>
      </c>
      <c r="J99" s="275">
        <v>1564</v>
      </c>
      <c r="K99" s="275">
        <v>1545</v>
      </c>
      <c r="L99" s="273">
        <v>1318</v>
      </c>
      <c r="M99" s="275">
        <v>2538</v>
      </c>
      <c r="N99" s="275">
        <v>4086</v>
      </c>
      <c r="O99" s="273">
        <v>4427</v>
      </c>
      <c r="P99" s="275">
        <v>4536</v>
      </c>
      <c r="Q99" s="273">
        <v>3977</v>
      </c>
      <c r="R99" s="275">
        <v>823</v>
      </c>
      <c r="S99" s="273">
        <v>725</v>
      </c>
      <c r="T99" s="275">
        <v>2409</v>
      </c>
      <c r="U99" s="273">
        <v>2018</v>
      </c>
      <c r="V99" s="275">
        <v>3232</v>
      </c>
      <c r="W99" s="273">
        <v>2743</v>
      </c>
      <c r="X99" s="275">
        <v>5975</v>
      </c>
      <c r="Y99" s="275">
        <v>1548</v>
      </c>
      <c r="Z99" s="273">
        <v>4427</v>
      </c>
      <c r="AA99" s="18"/>
    </row>
    <row r="100" spans="1:27">
      <c r="A100" s="84">
        <v>8</v>
      </c>
      <c r="B100" s="85">
        <v>2</v>
      </c>
      <c r="C100" s="85">
        <v>4</v>
      </c>
      <c r="D100" s="43">
        <v>382068</v>
      </c>
      <c r="E100" s="70" t="s">
        <v>94</v>
      </c>
      <c r="F100" s="274">
        <v>15641</v>
      </c>
      <c r="G100" s="275">
        <v>2205</v>
      </c>
      <c r="H100" s="275">
        <v>2251</v>
      </c>
      <c r="I100" s="275">
        <v>2923</v>
      </c>
      <c r="J100" s="275">
        <v>2956</v>
      </c>
      <c r="K100" s="275">
        <v>2933</v>
      </c>
      <c r="L100" s="273">
        <v>2373</v>
      </c>
      <c r="M100" s="275">
        <v>4456</v>
      </c>
      <c r="N100" s="275">
        <v>7379</v>
      </c>
      <c r="O100" s="273">
        <v>8262</v>
      </c>
      <c r="P100" s="275">
        <v>8086</v>
      </c>
      <c r="Q100" s="273">
        <v>7555</v>
      </c>
      <c r="R100" s="275">
        <v>1475</v>
      </c>
      <c r="S100" s="273">
        <v>1448</v>
      </c>
      <c r="T100" s="275">
        <v>4300</v>
      </c>
      <c r="U100" s="273">
        <v>3962</v>
      </c>
      <c r="V100" s="275">
        <v>5775</v>
      </c>
      <c r="W100" s="273">
        <v>5410</v>
      </c>
      <c r="X100" s="275">
        <v>11185</v>
      </c>
      <c r="Y100" s="275">
        <v>2923</v>
      </c>
      <c r="Z100" s="273">
        <v>8262</v>
      </c>
      <c r="AA100" s="18"/>
    </row>
    <row r="101" spans="1:27">
      <c r="A101" s="84">
        <v>2</v>
      </c>
      <c r="B101" s="85">
        <v>2</v>
      </c>
      <c r="C101" s="85">
        <v>1</v>
      </c>
      <c r="D101" s="80">
        <v>512000</v>
      </c>
      <c r="E101" s="69" t="s">
        <v>95</v>
      </c>
      <c r="F101" s="274">
        <v>22058</v>
      </c>
      <c r="G101" s="275">
        <v>3176</v>
      </c>
      <c r="H101" s="275">
        <v>3176</v>
      </c>
      <c r="I101" s="275">
        <v>3864</v>
      </c>
      <c r="J101" s="275">
        <v>4018</v>
      </c>
      <c r="K101" s="275">
        <v>4278</v>
      </c>
      <c r="L101" s="273">
        <v>3546</v>
      </c>
      <c r="M101" s="275">
        <v>6352</v>
      </c>
      <c r="N101" s="275">
        <v>10216</v>
      </c>
      <c r="O101" s="273">
        <v>11842</v>
      </c>
      <c r="P101" s="275">
        <v>11438</v>
      </c>
      <c r="Q101" s="273">
        <v>10620</v>
      </c>
      <c r="R101" s="275">
        <v>2037</v>
      </c>
      <c r="S101" s="273">
        <v>1827</v>
      </c>
      <c r="T101" s="275">
        <v>6106</v>
      </c>
      <c r="U101" s="273">
        <v>5736</v>
      </c>
      <c r="V101" s="275">
        <v>8143</v>
      </c>
      <c r="W101" s="273">
        <v>7563</v>
      </c>
      <c r="X101" s="275">
        <v>15706</v>
      </c>
      <c r="Y101" s="275">
        <v>3864</v>
      </c>
      <c r="Z101" s="273">
        <v>11842</v>
      </c>
      <c r="AA101" s="18"/>
    </row>
    <row r="102" spans="1:27">
      <c r="A102" s="84">
        <v>1</v>
      </c>
      <c r="B102" s="85">
        <v>1</v>
      </c>
      <c r="C102" s="85">
        <v>1</v>
      </c>
      <c r="D102" s="80">
        <v>513000</v>
      </c>
      <c r="E102" s="69" t="s">
        <v>96</v>
      </c>
      <c r="F102" s="274">
        <v>54873</v>
      </c>
      <c r="G102" s="275">
        <v>8352</v>
      </c>
      <c r="H102" s="275">
        <v>7991</v>
      </c>
      <c r="I102" s="275">
        <v>9802</v>
      </c>
      <c r="J102" s="275">
        <v>10059</v>
      </c>
      <c r="K102" s="275">
        <v>10245</v>
      </c>
      <c r="L102" s="273">
        <v>8424</v>
      </c>
      <c r="M102" s="275">
        <v>16343</v>
      </c>
      <c r="N102" s="275">
        <v>26145</v>
      </c>
      <c r="O102" s="273">
        <v>28728</v>
      </c>
      <c r="P102" s="275">
        <v>28549</v>
      </c>
      <c r="Q102" s="273">
        <v>26324</v>
      </c>
      <c r="R102" s="275">
        <v>5081</v>
      </c>
      <c r="S102" s="273">
        <v>4721</v>
      </c>
      <c r="T102" s="275">
        <v>15126</v>
      </c>
      <c r="U102" s="273">
        <v>13602</v>
      </c>
      <c r="V102" s="275">
        <v>20207</v>
      </c>
      <c r="W102" s="273">
        <v>18323</v>
      </c>
      <c r="X102" s="275">
        <v>38530</v>
      </c>
      <c r="Y102" s="275">
        <v>9802</v>
      </c>
      <c r="Z102" s="273">
        <v>28728</v>
      </c>
      <c r="AA102" s="18"/>
    </row>
    <row r="103" spans="1:27">
      <c r="A103" s="84">
        <v>2</v>
      </c>
      <c r="B103" s="85">
        <v>3</v>
      </c>
      <c r="C103" s="85">
        <v>1</v>
      </c>
      <c r="D103" s="80">
        <v>515000</v>
      </c>
      <c r="E103" s="69" t="s">
        <v>97</v>
      </c>
      <c r="F103" s="274">
        <v>60077</v>
      </c>
      <c r="G103" s="275">
        <v>8825</v>
      </c>
      <c r="H103" s="275">
        <v>8372</v>
      </c>
      <c r="I103" s="275">
        <v>10210</v>
      </c>
      <c r="J103" s="275">
        <v>10051</v>
      </c>
      <c r="K103" s="275">
        <v>9743</v>
      </c>
      <c r="L103" s="273">
        <v>12876</v>
      </c>
      <c r="M103" s="275">
        <v>17197</v>
      </c>
      <c r="N103" s="275">
        <v>27407</v>
      </c>
      <c r="O103" s="273">
        <v>32670</v>
      </c>
      <c r="P103" s="275">
        <v>30183</v>
      </c>
      <c r="Q103" s="273">
        <v>29894</v>
      </c>
      <c r="R103" s="275">
        <v>5213</v>
      </c>
      <c r="S103" s="273">
        <v>4997</v>
      </c>
      <c r="T103" s="275">
        <v>16093</v>
      </c>
      <c r="U103" s="273">
        <v>16577</v>
      </c>
      <c r="V103" s="275">
        <v>21306</v>
      </c>
      <c r="W103" s="273">
        <v>21574</v>
      </c>
      <c r="X103" s="275">
        <v>42880</v>
      </c>
      <c r="Y103" s="275">
        <v>10210</v>
      </c>
      <c r="Z103" s="273">
        <v>32670</v>
      </c>
      <c r="AA103" s="18"/>
    </row>
    <row r="104" spans="1:27">
      <c r="A104" s="84">
        <v>3</v>
      </c>
      <c r="B104" s="85">
        <v>4</v>
      </c>
      <c r="C104" s="85">
        <v>2</v>
      </c>
      <c r="D104" s="43">
        <v>554000</v>
      </c>
      <c r="E104" s="70" t="s">
        <v>264</v>
      </c>
      <c r="F104" s="274">
        <v>37207</v>
      </c>
      <c r="G104" s="275">
        <v>5324</v>
      </c>
      <c r="H104" s="275">
        <v>5105</v>
      </c>
      <c r="I104" s="275">
        <v>6557</v>
      </c>
      <c r="J104" s="275">
        <v>6901</v>
      </c>
      <c r="K104" s="275">
        <v>7481</v>
      </c>
      <c r="L104" s="273">
        <v>5839</v>
      </c>
      <c r="M104" s="275">
        <v>10429</v>
      </c>
      <c r="N104" s="275">
        <v>16986</v>
      </c>
      <c r="O104" s="273">
        <v>20221</v>
      </c>
      <c r="P104" s="275">
        <v>19171</v>
      </c>
      <c r="Q104" s="273">
        <v>18036</v>
      </c>
      <c r="R104" s="275">
        <v>3326</v>
      </c>
      <c r="S104" s="273">
        <v>3231</v>
      </c>
      <c r="T104" s="275">
        <v>10500</v>
      </c>
      <c r="U104" s="273">
        <v>9721</v>
      </c>
      <c r="V104" s="275">
        <v>13826</v>
      </c>
      <c r="W104" s="273">
        <v>12952</v>
      </c>
      <c r="X104" s="275">
        <v>26778</v>
      </c>
      <c r="Y104" s="275">
        <v>6557</v>
      </c>
      <c r="Z104" s="273">
        <v>20221</v>
      </c>
      <c r="AA104" s="18"/>
    </row>
    <row r="105" spans="1:27">
      <c r="A105" s="84">
        <v>6</v>
      </c>
      <c r="B105" s="85">
        <v>4</v>
      </c>
      <c r="C105" s="85">
        <v>3</v>
      </c>
      <c r="D105" s="43">
        <v>554004</v>
      </c>
      <c r="E105" s="70" t="s">
        <v>98</v>
      </c>
      <c r="F105" s="274">
        <v>8976</v>
      </c>
      <c r="G105" s="275">
        <v>1251</v>
      </c>
      <c r="H105" s="275">
        <v>1223</v>
      </c>
      <c r="I105" s="275">
        <v>1567</v>
      </c>
      <c r="J105" s="275">
        <v>1698</v>
      </c>
      <c r="K105" s="275">
        <v>1795</v>
      </c>
      <c r="L105" s="273">
        <v>1442</v>
      </c>
      <c r="M105" s="275">
        <v>2474</v>
      </c>
      <c r="N105" s="275">
        <v>4041</v>
      </c>
      <c r="O105" s="273">
        <v>4935</v>
      </c>
      <c r="P105" s="275">
        <v>4632</v>
      </c>
      <c r="Q105" s="273">
        <v>4344</v>
      </c>
      <c r="R105" s="275">
        <v>760</v>
      </c>
      <c r="S105" s="273">
        <v>807</v>
      </c>
      <c r="T105" s="275">
        <v>2601</v>
      </c>
      <c r="U105" s="273">
        <v>2334</v>
      </c>
      <c r="V105" s="275">
        <v>3361</v>
      </c>
      <c r="W105" s="273">
        <v>3141</v>
      </c>
      <c r="X105" s="275">
        <v>6502</v>
      </c>
      <c r="Y105" s="275">
        <v>1567</v>
      </c>
      <c r="Z105" s="273">
        <v>4935</v>
      </c>
      <c r="AA105" s="18"/>
    </row>
    <row r="106" spans="1:27">
      <c r="A106" s="84">
        <v>9</v>
      </c>
      <c r="B106" s="85">
        <v>3</v>
      </c>
      <c r="C106" s="85">
        <v>4</v>
      </c>
      <c r="D106" s="43">
        <v>554008</v>
      </c>
      <c r="E106" s="70" t="s">
        <v>99</v>
      </c>
      <c r="F106" s="274">
        <v>14503</v>
      </c>
      <c r="G106" s="275">
        <v>2090</v>
      </c>
      <c r="H106" s="275">
        <v>1998</v>
      </c>
      <c r="I106" s="275">
        <v>2593</v>
      </c>
      <c r="J106" s="275">
        <v>2702</v>
      </c>
      <c r="K106" s="275">
        <v>2868</v>
      </c>
      <c r="L106" s="273">
        <v>2252</v>
      </c>
      <c r="M106" s="275">
        <v>4088</v>
      </c>
      <c r="N106" s="275">
        <v>6681</v>
      </c>
      <c r="O106" s="273">
        <v>7822</v>
      </c>
      <c r="P106" s="275">
        <v>7517</v>
      </c>
      <c r="Q106" s="273">
        <v>6986</v>
      </c>
      <c r="R106" s="275">
        <v>1337</v>
      </c>
      <c r="S106" s="273">
        <v>1256</v>
      </c>
      <c r="T106" s="275">
        <v>4082</v>
      </c>
      <c r="U106" s="273">
        <v>3740</v>
      </c>
      <c r="V106" s="275">
        <v>5419</v>
      </c>
      <c r="W106" s="273">
        <v>4996</v>
      </c>
      <c r="X106" s="275">
        <v>10415</v>
      </c>
      <c r="Y106" s="275">
        <v>2593</v>
      </c>
      <c r="Z106" s="273">
        <v>7822</v>
      </c>
      <c r="AA106" s="18"/>
    </row>
    <row r="107" spans="1:27">
      <c r="A107" s="84">
        <v>6</v>
      </c>
      <c r="B107" s="85">
        <v>4</v>
      </c>
      <c r="C107" s="85">
        <v>3</v>
      </c>
      <c r="D107" s="43">
        <v>554012</v>
      </c>
      <c r="E107" s="70" t="s">
        <v>100</v>
      </c>
      <c r="F107" s="274">
        <v>8984</v>
      </c>
      <c r="G107" s="275">
        <v>1248</v>
      </c>
      <c r="H107" s="275">
        <v>1278</v>
      </c>
      <c r="I107" s="275">
        <v>1610</v>
      </c>
      <c r="J107" s="275">
        <v>1577</v>
      </c>
      <c r="K107" s="275">
        <v>1846</v>
      </c>
      <c r="L107" s="273">
        <v>1425</v>
      </c>
      <c r="M107" s="275">
        <v>2526</v>
      </c>
      <c r="N107" s="275">
        <v>4136</v>
      </c>
      <c r="O107" s="273">
        <v>4848</v>
      </c>
      <c r="P107" s="275">
        <v>4657</v>
      </c>
      <c r="Q107" s="273">
        <v>4327</v>
      </c>
      <c r="R107" s="275">
        <v>813</v>
      </c>
      <c r="S107" s="273">
        <v>797</v>
      </c>
      <c r="T107" s="275">
        <v>2528</v>
      </c>
      <c r="U107" s="273">
        <v>2320</v>
      </c>
      <c r="V107" s="275">
        <v>3341</v>
      </c>
      <c r="W107" s="273">
        <v>3117</v>
      </c>
      <c r="X107" s="275">
        <v>6458</v>
      </c>
      <c r="Y107" s="275">
        <v>1610</v>
      </c>
      <c r="Z107" s="273">
        <v>4848</v>
      </c>
      <c r="AA107" s="18"/>
    </row>
    <row r="108" spans="1:27">
      <c r="A108" s="84">
        <v>5</v>
      </c>
      <c r="B108" s="85">
        <v>3</v>
      </c>
      <c r="C108" s="85">
        <v>3</v>
      </c>
      <c r="D108" s="43">
        <v>554020</v>
      </c>
      <c r="E108" s="70" t="s">
        <v>101</v>
      </c>
      <c r="F108" s="274">
        <v>11251</v>
      </c>
      <c r="G108" s="275">
        <v>1651</v>
      </c>
      <c r="H108" s="275">
        <v>1571</v>
      </c>
      <c r="I108" s="275">
        <v>2034</v>
      </c>
      <c r="J108" s="275">
        <v>2058</v>
      </c>
      <c r="K108" s="275">
        <v>2181</v>
      </c>
      <c r="L108" s="273">
        <v>1756</v>
      </c>
      <c r="M108" s="275">
        <v>3222</v>
      </c>
      <c r="N108" s="275">
        <v>5256</v>
      </c>
      <c r="O108" s="273">
        <v>5995</v>
      </c>
      <c r="P108" s="275">
        <v>5770</v>
      </c>
      <c r="Q108" s="273">
        <v>5481</v>
      </c>
      <c r="R108" s="275">
        <v>1030</v>
      </c>
      <c r="S108" s="273">
        <v>1004</v>
      </c>
      <c r="T108" s="275">
        <v>3109</v>
      </c>
      <c r="U108" s="273">
        <v>2886</v>
      </c>
      <c r="V108" s="275">
        <v>4139</v>
      </c>
      <c r="W108" s="273">
        <v>3890</v>
      </c>
      <c r="X108" s="275">
        <v>8029</v>
      </c>
      <c r="Y108" s="275">
        <v>2034</v>
      </c>
      <c r="Z108" s="273">
        <v>5995</v>
      </c>
      <c r="AA108" s="18"/>
    </row>
    <row r="109" spans="1:27">
      <c r="A109" s="84">
        <v>3</v>
      </c>
      <c r="B109" s="85">
        <v>4</v>
      </c>
      <c r="C109" s="85">
        <v>2</v>
      </c>
      <c r="D109" s="43">
        <v>558000</v>
      </c>
      <c r="E109" s="70" t="s">
        <v>265</v>
      </c>
      <c r="F109" s="274">
        <v>29008</v>
      </c>
      <c r="G109" s="275">
        <v>4106</v>
      </c>
      <c r="H109" s="275">
        <v>4118</v>
      </c>
      <c r="I109" s="275">
        <v>5064</v>
      </c>
      <c r="J109" s="275">
        <v>5240</v>
      </c>
      <c r="K109" s="275">
        <v>5838</v>
      </c>
      <c r="L109" s="273">
        <v>4642</v>
      </c>
      <c r="M109" s="275">
        <v>8224</v>
      </c>
      <c r="N109" s="275">
        <v>13288</v>
      </c>
      <c r="O109" s="273">
        <v>15720</v>
      </c>
      <c r="P109" s="275">
        <v>15014</v>
      </c>
      <c r="Q109" s="273">
        <v>13994</v>
      </c>
      <c r="R109" s="275">
        <v>2642</v>
      </c>
      <c r="S109" s="273">
        <v>2422</v>
      </c>
      <c r="T109" s="275">
        <v>8200</v>
      </c>
      <c r="U109" s="273">
        <v>7520</v>
      </c>
      <c r="V109" s="275">
        <v>10842</v>
      </c>
      <c r="W109" s="273">
        <v>9942</v>
      </c>
      <c r="X109" s="275">
        <v>20784</v>
      </c>
      <c r="Y109" s="275">
        <v>5064</v>
      </c>
      <c r="Z109" s="273">
        <v>15720</v>
      </c>
      <c r="AA109" s="18"/>
    </row>
    <row r="110" spans="1:27">
      <c r="A110" s="84">
        <v>6</v>
      </c>
      <c r="B110" s="85">
        <v>4</v>
      </c>
      <c r="C110" s="85">
        <v>3</v>
      </c>
      <c r="D110" s="43">
        <v>558012</v>
      </c>
      <c r="E110" s="70" t="s">
        <v>102</v>
      </c>
      <c r="F110" s="274">
        <v>7410</v>
      </c>
      <c r="G110" s="275">
        <v>1104</v>
      </c>
      <c r="H110" s="275">
        <v>1106</v>
      </c>
      <c r="I110" s="275">
        <v>1261</v>
      </c>
      <c r="J110" s="275">
        <v>1290</v>
      </c>
      <c r="K110" s="275">
        <v>1419</v>
      </c>
      <c r="L110" s="273">
        <v>1230</v>
      </c>
      <c r="M110" s="275">
        <v>2210</v>
      </c>
      <c r="N110" s="275">
        <v>3471</v>
      </c>
      <c r="O110" s="273">
        <v>3939</v>
      </c>
      <c r="P110" s="275">
        <v>3800</v>
      </c>
      <c r="Q110" s="273">
        <v>3610</v>
      </c>
      <c r="R110" s="275">
        <v>653</v>
      </c>
      <c r="S110" s="273">
        <v>608</v>
      </c>
      <c r="T110" s="275">
        <v>2059</v>
      </c>
      <c r="U110" s="273">
        <v>1880</v>
      </c>
      <c r="V110" s="275">
        <v>2712</v>
      </c>
      <c r="W110" s="273">
        <v>2488</v>
      </c>
      <c r="X110" s="275">
        <v>5200</v>
      </c>
      <c r="Y110" s="275">
        <v>1261</v>
      </c>
      <c r="Z110" s="273">
        <v>3939</v>
      </c>
      <c r="AA110" s="18"/>
    </row>
    <row r="111" spans="1:27">
      <c r="A111" s="84">
        <v>6</v>
      </c>
      <c r="B111" s="85">
        <v>4</v>
      </c>
      <c r="C111" s="85">
        <v>3</v>
      </c>
      <c r="D111" s="43">
        <v>558016</v>
      </c>
      <c r="E111" s="70" t="s">
        <v>103</v>
      </c>
      <c r="F111" s="274">
        <v>9313</v>
      </c>
      <c r="G111" s="275">
        <v>1263</v>
      </c>
      <c r="H111" s="275">
        <v>1358</v>
      </c>
      <c r="I111" s="275">
        <v>1599</v>
      </c>
      <c r="J111" s="275">
        <v>1721</v>
      </c>
      <c r="K111" s="275">
        <v>1867</v>
      </c>
      <c r="L111" s="273">
        <v>1505</v>
      </c>
      <c r="M111" s="275">
        <v>2621</v>
      </c>
      <c r="N111" s="275">
        <v>4220</v>
      </c>
      <c r="O111" s="273">
        <v>5093</v>
      </c>
      <c r="P111" s="275">
        <v>4859</v>
      </c>
      <c r="Q111" s="273">
        <v>4454</v>
      </c>
      <c r="R111" s="275">
        <v>844</v>
      </c>
      <c r="S111" s="273">
        <v>755</v>
      </c>
      <c r="T111" s="275">
        <v>2638</v>
      </c>
      <c r="U111" s="273">
        <v>2455</v>
      </c>
      <c r="V111" s="275">
        <v>3482</v>
      </c>
      <c r="W111" s="273">
        <v>3210</v>
      </c>
      <c r="X111" s="275">
        <v>6692</v>
      </c>
      <c r="Y111" s="275">
        <v>1599</v>
      </c>
      <c r="Z111" s="273">
        <v>5093</v>
      </c>
      <c r="AA111" s="18"/>
    </row>
    <row r="112" spans="1:27">
      <c r="A112" s="84">
        <v>7</v>
      </c>
      <c r="B112" s="85">
        <v>1</v>
      </c>
      <c r="C112" s="85">
        <v>4</v>
      </c>
      <c r="D112" s="43">
        <v>562004</v>
      </c>
      <c r="E112" s="70" t="s">
        <v>104</v>
      </c>
      <c r="F112" s="274">
        <v>13696</v>
      </c>
      <c r="G112" s="275">
        <v>1901</v>
      </c>
      <c r="H112" s="275">
        <v>1994</v>
      </c>
      <c r="I112" s="275">
        <v>2437</v>
      </c>
      <c r="J112" s="275">
        <v>2506</v>
      </c>
      <c r="K112" s="275">
        <v>2693</v>
      </c>
      <c r="L112" s="273">
        <v>2165</v>
      </c>
      <c r="M112" s="275">
        <v>3895</v>
      </c>
      <c r="N112" s="275">
        <v>6332</v>
      </c>
      <c r="O112" s="273">
        <v>7364</v>
      </c>
      <c r="P112" s="275">
        <v>7084</v>
      </c>
      <c r="Q112" s="273">
        <v>6612</v>
      </c>
      <c r="R112" s="275">
        <v>1276</v>
      </c>
      <c r="S112" s="273">
        <v>1161</v>
      </c>
      <c r="T112" s="275">
        <v>3812</v>
      </c>
      <c r="U112" s="273">
        <v>3552</v>
      </c>
      <c r="V112" s="275">
        <v>5088</v>
      </c>
      <c r="W112" s="273">
        <v>4713</v>
      </c>
      <c r="X112" s="275">
        <v>9801</v>
      </c>
      <c r="Y112" s="275">
        <v>2437</v>
      </c>
      <c r="Z112" s="273">
        <v>7364</v>
      </c>
      <c r="AA112" s="18"/>
    </row>
    <row r="113" spans="1:27">
      <c r="A113" s="84">
        <v>4</v>
      </c>
      <c r="B113" s="85">
        <v>2</v>
      </c>
      <c r="C113" s="85">
        <v>3</v>
      </c>
      <c r="D113" s="43">
        <v>562008</v>
      </c>
      <c r="E113" s="70" t="s">
        <v>105</v>
      </c>
      <c r="F113" s="274">
        <v>6501</v>
      </c>
      <c r="G113" s="275">
        <v>984</v>
      </c>
      <c r="H113" s="275">
        <v>920</v>
      </c>
      <c r="I113" s="275">
        <v>1192</v>
      </c>
      <c r="J113" s="275">
        <v>1169</v>
      </c>
      <c r="K113" s="275">
        <v>1220</v>
      </c>
      <c r="L113" s="273">
        <v>1016</v>
      </c>
      <c r="M113" s="275">
        <v>1904</v>
      </c>
      <c r="N113" s="275">
        <v>3096</v>
      </c>
      <c r="O113" s="273">
        <v>3405</v>
      </c>
      <c r="P113" s="275">
        <v>3342</v>
      </c>
      <c r="Q113" s="273">
        <v>3159</v>
      </c>
      <c r="R113" s="275">
        <v>617</v>
      </c>
      <c r="S113" s="273">
        <v>575</v>
      </c>
      <c r="T113" s="275">
        <v>1765</v>
      </c>
      <c r="U113" s="273">
        <v>1640</v>
      </c>
      <c r="V113" s="275">
        <v>2382</v>
      </c>
      <c r="W113" s="273">
        <v>2215</v>
      </c>
      <c r="X113" s="275">
        <v>4597</v>
      </c>
      <c r="Y113" s="275">
        <v>1192</v>
      </c>
      <c r="Z113" s="273">
        <v>3405</v>
      </c>
      <c r="AA113" s="18"/>
    </row>
    <row r="114" spans="1:27">
      <c r="A114" s="84">
        <v>8</v>
      </c>
      <c r="B114" s="85">
        <v>2</v>
      </c>
      <c r="C114" s="85">
        <v>4</v>
      </c>
      <c r="D114" s="43">
        <v>562012</v>
      </c>
      <c r="E114" s="70" t="s">
        <v>106</v>
      </c>
      <c r="F114" s="274">
        <v>14111</v>
      </c>
      <c r="G114" s="275">
        <v>1985</v>
      </c>
      <c r="H114" s="275">
        <v>1941</v>
      </c>
      <c r="I114" s="275">
        <v>2471</v>
      </c>
      <c r="J114" s="275">
        <v>2601</v>
      </c>
      <c r="K114" s="275">
        <v>2839</v>
      </c>
      <c r="L114" s="273">
        <v>2274</v>
      </c>
      <c r="M114" s="275">
        <v>3926</v>
      </c>
      <c r="N114" s="275">
        <v>6397</v>
      </c>
      <c r="O114" s="273">
        <v>7714</v>
      </c>
      <c r="P114" s="275">
        <v>7244</v>
      </c>
      <c r="Q114" s="273">
        <v>6867</v>
      </c>
      <c r="R114" s="275">
        <v>1251</v>
      </c>
      <c r="S114" s="273">
        <v>1220</v>
      </c>
      <c r="T114" s="275">
        <v>3988</v>
      </c>
      <c r="U114" s="273">
        <v>3726</v>
      </c>
      <c r="V114" s="275">
        <v>5239</v>
      </c>
      <c r="W114" s="273">
        <v>4946</v>
      </c>
      <c r="X114" s="275">
        <v>10185</v>
      </c>
      <c r="Y114" s="275">
        <v>2471</v>
      </c>
      <c r="Z114" s="273">
        <v>7714</v>
      </c>
      <c r="AA114" s="18"/>
    </row>
    <row r="115" spans="1:27">
      <c r="A115" s="84">
        <v>7</v>
      </c>
      <c r="B115" s="85">
        <v>1</v>
      </c>
      <c r="C115" s="85">
        <v>4</v>
      </c>
      <c r="D115" s="43">
        <v>562014</v>
      </c>
      <c r="E115" s="70" t="s">
        <v>107</v>
      </c>
      <c r="F115" s="274">
        <v>16329</v>
      </c>
      <c r="G115" s="275">
        <v>2363</v>
      </c>
      <c r="H115" s="275">
        <v>2276</v>
      </c>
      <c r="I115" s="275">
        <v>2992</v>
      </c>
      <c r="J115" s="275">
        <v>3021</v>
      </c>
      <c r="K115" s="275">
        <v>3192</v>
      </c>
      <c r="L115" s="273">
        <v>2485</v>
      </c>
      <c r="M115" s="275">
        <v>4639</v>
      </c>
      <c r="N115" s="275">
        <v>7631</v>
      </c>
      <c r="O115" s="273">
        <v>8698</v>
      </c>
      <c r="P115" s="275">
        <v>8410</v>
      </c>
      <c r="Q115" s="273">
        <v>7919</v>
      </c>
      <c r="R115" s="275">
        <v>1553</v>
      </c>
      <c r="S115" s="273">
        <v>1439</v>
      </c>
      <c r="T115" s="275">
        <v>4425</v>
      </c>
      <c r="U115" s="273">
        <v>4273</v>
      </c>
      <c r="V115" s="275">
        <v>5978</v>
      </c>
      <c r="W115" s="273">
        <v>5712</v>
      </c>
      <c r="X115" s="275">
        <v>11690</v>
      </c>
      <c r="Y115" s="275">
        <v>2992</v>
      </c>
      <c r="Z115" s="273">
        <v>8698</v>
      </c>
      <c r="AA115" s="18"/>
    </row>
    <row r="116" spans="1:27">
      <c r="A116" s="84">
        <v>6</v>
      </c>
      <c r="B116" s="85">
        <v>4</v>
      </c>
      <c r="C116" s="85">
        <v>3</v>
      </c>
      <c r="D116" s="43">
        <v>562016</v>
      </c>
      <c r="E116" s="70" t="s">
        <v>108</v>
      </c>
      <c r="F116" s="274">
        <v>7172</v>
      </c>
      <c r="G116" s="275">
        <v>937</v>
      </c>
      <c r="H116" s="275">
        <v>1056</v>
      </c>
      <c r="I116" s="275">
        <v>1260</v>
      </c>
      <c r="J116" s="275">
        <v>1305</v>
      </c>
      <c r="K116" s="275">
        <v>1448</v>
      </c>
      <c r="L116" s="273">
        <v>1166</v>
      </c>
      <c r="M116" s="275">
        <v>1993</v>
      </c>
      <c r="N116" s="275">
        <v>3253</v>
      </c>
      <c r="O116" s="273">
        <v>3919</v>
      </c>
      <c r="P116" s="275">
        <v>3686</v>
      </c>
      <c r="Q116" s="273">
        <v>3486</v>
      </c>
      <c r="R116" s="275">
        <v>655</v>
      </c>
      <c r="S116" s="273">
        <v>605</v>
      </c>
      <c r="T116" s="275">
        <v>2013</v>
      </c>
      <c r="U116" s="273">
        <v>1906</v>
      </c>
      <c r="V116" s="275">
        <v>2668</v>
      </c>
      <c r="W116" s="273">
        <v>2511</v>
      </c>
      <c r="X116" s="275">
        <v>5179</v>
      </c>
      <c r="Y116" s="275">
        <v>1260</v>
      </c>
      <c r="Z116" s="273">
        <v>3919</v>
      </c>
      <c r="AA116" s="18"/>
    </row>
    <row r="117" spans="1:27">
      <c r="A117" s="84">
        <v>7</v>
      </c>
      <c r="B117" s="85">
        <v>1</v>
      </c>
      <c r="C117" s="85">
        <v>4</v>
      </c>
      <c r="D117" s="43">
        <v>562020</v>
      </c>
      <c r="E117" s="70" t="s">
        <v>109</v>
      </c>
      <c r="F117" s="274">
        <v>11872</v>
      </c>
      <c r="G117" s="275">
        <v>1714</v>
      </c>
      <c r="H117" s="275">
        <v>1743</v>
      </c>
      <c r="I117" s="275">
        <v>2187</v>
      </c>
      <c r="J117" s="275">
        <v>2127</v>
      </c>
      <c r="K117" s="275">
        <v>2217</v>
      </c>
      <c r="L117" s="273">
        <v>1884</v>
      </c>
      <c r="M117" s="275">
        <v>3457</v>
      </c>
      <c r="N117" s="275">
        <v>5644</v>
      </c>
      <c r="O117" s="273">
        <v>6228</v>
      </c>
      <c r="P117" s="275">
        <v>6179</v>
      </c>
      <c r="Q117" s="273">
        <v>5693</v>
      </c>
      <c r="R117" s="275">
        <v>1155</v>
      </c>
      <c r="S117" s="273">
        <v>1032</v>
      </c>
      <c r="T117" s="275">
        <v>3262</v>
      </c>
      <c r="U117" s="273">
        <v>2966</v>
      </c>
      <c r="V117" s="275">
        <v>4417</v>
      </c>
      <c r="W117" s="273">
        <v>3998</v>
      </c>
      <c r="X117" s="275">
        <v>8415</v>
      </c>
      <c r="Y117" s="275">
        <v>2187</v>
      </c>
      <c r="Z117" s="273">
        <v>6228</v>
      </c>
      <c r="AA117" s="18"/>
    </row>
    <row r="118" spans="1:27">
      <c r="A118" s="84">
        <v>7</v>
      </c>
      <c r="B118" s="85">
        <v>1</v>
      </c>
      <c r="C118" s="85">
        <v>4</v>
      </c>
      <c r="D118" s="43">
        <v>562024</v>
      </c>
      <c r="E118" s="70" t="s">
        <v>110</v>
      </c>
      <c r="F118" s="274">
        <v>15968</v>
      </c>
      <c r="G118" s="275">
        <v>2420</v>
      </c>
      <c r="H118" s="275">
        <v>2374</v>
      </c>
      <c r="I118" s="275">
        <v>2819</v>
      </c>
      <c r="J118" s="275">
        <v>2871</v>
      </c>
      <c r="K118" s="275">
        <v>2956</v>
      </c>
      <c r="L118" s="273">
        <v>2528</v>
      </c>
      <c r="M118" s="275">
        <v>4794</v>
      </c>
      <c r="N118" s="275">
        <v>7613</v>
      </c>
      <c r="O118" s="273">
        <v>8355</v>
      </c>
      <c r="P118" s="275">
        <v>8310</v>
      </c>
      <c r="Q118" s="273">
        <v>7658</v>
      </c>
      <c r="R118" s="275">
        <v>1456</v>
      </c>
      <c r="S118" s="273">
        <v>1363</v>
      </c>
      <c r="T118" s="275">
        <v>4363</v>
      </c>
      <c r="U118" s="273">
        <v>3992</v>
      </c>
      <c r="V118" s="275">
        <v>5819</v>
      </c>
      <c r="W118" s="273">
        <v>5355</v>
      </c>
      <c r="X118" s="275">
        <v>11174</v>
      </c>
      <c r="Y118" s="275">
        <v>2819</v>
      </c>
      <c r="Z118" s="273">
        <v>8355</v>
      </c>
      <c r="AA118" s="18"/>
    </row>
    <row r="119" spans="1:27">
      <c r="A119" s="84">
        <v>4</v>
      </c>
      <c r="B119" s="85">
        <v>1</v>
      </c>
      <c r="C119" s="85">
        <v>3</v>
      </c>
      <c r="D119" s="43">
        <v>562028</v>
      </c>
      <c r="E119" s="70" t="s">
        <v>111</v>
      </c>
      <c r="F119" s="274">
        <v>5964</v>
      </c>
      <c r="G119" s="275">
        <v>860</v>
      </c>
      <c r="H119" s="275">
        <v>781</v>
      </c>
      <c r="I119" s="275">
        <v>987</v>
      </c>
      <c r="J119" s="275">
        <v>1061</v>
      </c>
      <c r="K119" s="275">
        <v>1231</v>
      </c>
      <c r="L119" s="273">
        <v>1044</v>
      </c>
      <c r="M119" s="275">
        <v>1641</v>
      </c>
      <c r="N119" s="275">
        <v>2628</v>
      </c>
      <c r="O119" s="273">
        <v>3336</v>
      </c>
      <c r="P119" s="275">
        <v>3024</v>
      </c>
      <c r="Q119" s="273">
        <v>2940</v>
      </c>
      <c r="R119" s="275">
        <v>475</v>
      </c>
      <c r="S119" s="273">
        <v>512</v>
      </c>
      <c r="T119" s="275">
        <v>1736</v>
      </c>
      <c r="U119" s="273">
        <v>1600</v>
      </c>
      <c r="V119" s="275">
        <v>2211</v>
      </c>
      <c r="W119" s="273">
        <v>2112</v>
      </c>
      <c r="X119" s="275">
        <v>4323</v>
      </c>
      <c r="Y119" s="275">
        <v>987</v>
      </c>
      <c r="Z119" s="273">
        <v>3336</v>
      </c>
      <c r="AA119" s="18"/>
    </row>
    <row r="120" spans="1:27">
      <c r="A120" s="84">
        <v>7</v>
      </c>
      <c r="B120" s="85">
        <v>1</v>
      </c>
      <c r="C120" s="85">
        <v>4</v>
      </c>
      <c r="D120" s="43">
        <v>562032</v>
      </c>
      <c r="E120" s="70" t="s">
        <v>112</v>
      </c>
      <c r="F120" s="274">
        <v>21556</v>
      </c>
      <c r="G120" s="275">
        <v>3159</v>
      </c>
      <c r="H120" s="275">
        <v>3126</v>
      </c>
      <c r="I120" s="275">
        <v>3826</v>
      </c>
      <c r="J120" s="275">
        <v>3879</v>
      </c>
      <c r="K120" s="275">
        <v>4210</v>
      </c>
      <c r="L120" s="273">
        <v>3356</v>
      </c>
      <c r="M120" s="275">
        <v>6285</v>
      </c>
      <c r="N120" s="275">
        <v>10111</v>
      </c>
      <c r="O120" s="273">
        <v>11445</v>
      </c>
      <c r="P120" s="275">
        <v>11314</v>
      </c>
      <c r="Q120" s="273">
        <v>10242</v>
      </c>
      <c r="R120" s="275">
        <v>2005</v>
      </c>
      <c r="S120" s="273">
        <v>1821</v>
      </c>
      <c r="T120" s="275">
        <v>6058</v>
      </c>
      <c r="U120" s="273">
        <v>5387</v>
      </c>
      <c r="V120" s="275">
        <v>8063</v>
      </c>
      <c r="W120" s="273">
        <v>7208</v>
      </c>
      <c r="X120" s="275">
        <v>15271</v>
      </c>
      <c r="Y120" s="275">
        <v>3826</v>
      </c>
      <c r="Z120" s="273">
        <v>11445</v>
      </c>
      <c r="AA120" s="18"/>
    </row>
    <row r="121" spans="1:27">
      <c r="A121" s="84">
        <v>5</v>
      </c>
      <c r="B121" s="85">
        <v>3</v>
      </c>
      <c r="C121" s="85">
        <v>3</v>
      </c>
      <c r="D121" s="43">
        <v>562036</v>
      </c>
      <c r="E121" s="70" t="s">
        <v>113</v>
      </c>
      <c r="F121" s="274">
        <v>5216</v>
      </c>
      <c r="G121" s="275">
        <v>759</v>
      </c>
      <c r="H121" s="275">
        <v>771</v>
      </c>
      <c r="I121" s="275">
        <v>956</v>
      </c>
      <c r="J121" s="275">
        <v>956</v>
      </c>
      <c r="K121" s="275">
        <v>971</v>
      </c>
      <c r="L121" s="273">
        <v>803</v>
      </c>
      <c r="M121" s="275">
        <v>1530</v>
      </c>
      <c r="N121" s="275">
        <v>2486</v>
      </c>
      <c r="O121" s="273">
        <v>2730</v>
      </c>
      <c r="P121" s="275">
        <v>2688</v>
      </c>
      <c r="Q121" s="273">
        <v>2528</v>
      </c>
      <c r="R121" s="275">
        <v>488</v>
      </c>
      <c r="S121" s="273">
        <v>468</v>
      </c>
      <c r="T121" s="275">
        <v>1425</v>
      </c>
      <c r="U121" s="273">
        <v>1305</v>
      </c>
      <c r="V121" s="275">
        <v>1913</v>
      </c>
      <c r="W121" s="273">
        <v>1773</v>
      </c>
      <c r="X121" s="275">
        <v>3686</v>
      </c>
      <c r="Y121" s="275">
        <v>956</v>
      </c>
      <c r="Z121" s="273">
        <v>2730</v>
      </c>
      <c r="AA121" s="18"/>
    </row>
    <row r="122" spans="1:27">
      <c r="A122" s="84">
        <v>3</v>
      </c>
      <c r="B122" s="85">
        <v>4</v>
      </c>
      <c r="C122" s="85">
        <v>2</v>
      </c>
      <c r="D122" s="43">
        <v>566000</v>
      </c>
      <c r="E122" s="70" t="s">
        <v>266</v>
      </c>
      <c r="F122" s="274">
        <v>53940</v>
      </c>
      <c r="G122" s="275">
        <v>7473</v>
      </c>
      <c r="H122" s="275">
        <v>7305</v>
      </c>
      <c r="I122" s="275">
        <v>9326</v>
      </c>
      <c r="J122" s="275">
        <v>9980</v>
      </c>
      <c r="K122" s="275">
        <v>10904</v>
      </c>
      <c r="L122" s="273">
        <v>8952</v>
      </c>
      <c r="M122" s="275">
        <v>14778</v>
      </c>
      <c r="N122" s="275">
        <v>24104</v>
      </c>
      <c r="O122" s="273">
        <v>29836</v>
      </c>
      <c r="P122" s="275">
        <v>28030</v>
      </c>
      <c r="Q122" s="273">
        <v>25910</v>
      </c>
      <c r="R122" s="275">
        <v>4804</v>
      </c>
      <c r="S122" s="273">
        <v>4522</v>
      </c>
      <c r="T122" s="275">
        <v>15618</v>
      </c>
      <c r="U122" s="273">
        <v>14218</v>
      </c>
      <c r="V122" s="275">
        <v>20422</v>
      </c>
      <c r="W122" s="273">
        <v>18740</v>
      </c>
      <c r="X122" s="275">
        <v>39162</v>
      </c>
      <c r="Y122" s="275">
        <v>9326</v>
      </c>
      <c r="Z122" s="273">
        <v>29836</v>
      </c>
      <c r="AA122" s="18"/>
    </row>
    <row r="123" spans="1:27">
      <c r="A123" s="84">
        <v>6</v>
      </c>
      <c r="B123" s="85">
        <v>4</v>
      </c>
      <c r="C123" s="85">
        <v>3</v>
      </c>
      <c r="D123" s="43">
        <v>566008</v>
      </c>
      <c r="E123" s="70" t="s">
        <v>114</v>
      </c>
      <c r="F123" s="274">
        <v>7303</v>
      </c>
      <c r="G123" s="275">
        <v>1008</v>
      </c>
      <c r="H123" s="275">
        <v>1003</v>
      </c>
      <c r="I123" s="275">
        <v>1205</v>
      </c>
      <c r="J123" s="275">
        <v>1311</v>
      </c>
      <c r="K123" s="275">
        <v>1516</v>
      </c>
      <c r="L123" s="273">
        <v>1260</v>
      </c>
      <c r="M123" s="275">
        <v>2011</v>
      </c>
      <c r="N123" s="275">
        <v>3216</v>
      </c>
      <c r="O123" s="273">
        <v>4087</v>
      </c>
      <c r="P123" s="275">
        <v>3731</v>
      </c>
      <c r="Q123" s="273">
        <v>3572</v>
      </c>
      <c r="R123" s="275">
        <v>632</v>
      </c>
      <c r="S123" s="273">
        <v>573</v>
      </c>
      <c r="T123" s="275">
        <v>2059</v>
      </c>
      <c r="U123" s="273">
        <v>2028</v>
      </c>
      <c r="V123" s="275">
        <v>2691</v>
      </c>
      <c r="W123" s="273">
        <v>2601</v>
      </c>
      <c r="X123" s="275">
        <v>5292</v>
      </c>
      <c r="Y123" s="275">
        <v>1205</v>
      </c>
      <c r="Z123" s="273">
        <v>4087</v>
      </c>
      <c r="AA123" s="18"/>
    </row>
    <row r="124" spans="1:27">
      <c r="A124" s="84">
        <v>5</v>
      </c>
      <c r="B124" s="85">
        <v>3</v>
      </c>
      <c r="C124" s="85">
        <v>3</v>
      </c>
      <c r="D124" s="43">
        <v>566012</v>
      </c>
      <c r="E124" s="70" t="s">
        <v>115</v>
      </c>
      <c r="F124" s="274">
        <v>8213</v>
      </c>
      <c r="G124" s="275">
        <v>1266</v>
      </c>
      <c r="H124" s="275">
        <v>1244</v>
      </c>
      <c r="I124" s="275">
        <v>1582</v>
      </c>
      <c r="J124" s="275">
        <v>1418</v>
      </c>
      <c r="K124" s="275">
        <v>1525</v>
      </c>
      <c r="L124" s="273">
        <v>1178</v>
      </c>
      <c r="M124" s="275">
        <v>2510</v>
      </c>
      <c r="N124" s="275">
        <v>4092</v>
      </c>
      <c r="O124" s="273">
        <v>4121</v>
      </c>
      <c r="P124" s="275">
        <v>4221</v>
      </c>
      <c r="Q124" s="273">
        <v>3992</v>
      </c>
      <c r="R124" s="275">
        <v>817</v>
      </c>
      <c r="S124" s="273">
        <v>765</v>
      </c>
      <c r="T124" s="275">
        <v>2097</v>
      </c>
      <c r="U124" s="273">
        <v>2024</v>
      </c>
      <c r="V124" s="275">
        <v>2914</v>
      </c>
      <c r="W124" s="273">
        <v>2789</v>
      </c>
      <c r="X124" s="275">
        <v>5703</v>
      </c>
      <c r="Y124" s="275">
        <v>1582</v>
      </c>
      <c r="Z124" s="273">
        <v>4121</v>
      </c>
      <c r="AA124" s="18"/>
    </row>
    <row r="125" spans="1:27">
      <c r="A125" s="84">
        <v>10</v>
      </c>
      <c r="B125" s="85">
        <v>4</v>
      </c>
      <c r="C125" s="85">
        <v>4</v>
      </c>
      <c r="D125" s="43">
        <v>566028</v>
      </c>
      <c r="E125" s="70" t="s">
        <v>116</v>
      </c>
      <c r="F125" s="274">
        <v>11191</v>
      </c>
      <c r="G125" s="275">
        <v>1543</v>
      </c>
      <c r="H125" s="275">
        <v>1607</v>
      </c>
      <c r="I125" s="275">
        <v>1957</v>
      </c>
      <c r="J125" s="275">
        <v>2055</v>
      </c>
      <c r="K125" s="275">
        <v>2245</v>
      </c>
      <c r="L125" s="273">
        <v>1784</v>
      </c>
      <c r="M125" s="275">
        <v>3150</v>
      </c>
      <c r="N125" s="275">
        <v>5107</v>
      </c>
      <c r="O125" s="273">
        <v>6084</v>
      </c>
      <c r="P125" s="275">
        <v>5817</v>
      </c>
      <c r="Q125" s="273">
        <v>5374</v>
      </c>
      <c r="R125" s="275">
        <v>1033</v>
      </c>
      <c r="S125" s="273">
        <v>924</v>
      </c>
      <c r="T125" s="275">
        <v>3155</v>
      </c>
      <c r="U125" s="273">
        <v>2929</v>
      </c>
      <c r="V125" s="275">
        <v>4188</v>
      </c>
      <c r="W125" s="273">
        <v>3853</v>
      </c>
      <c r="X125" s="275">
        <v>8041</v>
      </c>
      <c r="Y125" s="275">
        <v>1957</v>
      </c>
      <c r="Z125" s="273">
        <v>6084</v>
      </c>
      <c r="AA125" s="18"/>
    </row>
    <row r="126" spans="1:27">
      <c r="A126" s="84">
        <v>9</v>
      </c>
      <c r="B126" s="85">
        <v>3</v>
      </c>
      <c r="C126" s="85">
        <v>4</v>
      </c>
      <c r="D126" s="43">
        <v>566076</v>
      </c>
      <c r="E126" s="70" t="s">
        <v>117</v>
      </c>
      <c r="F126" s="274">
        <v>15974</v>
      </c>
      <c r="G126" s="275">
        <v>2377</v>
      </c>
      <c r="H126" s="275">
        <v>2218</v>
      </c>
      <c r="I126" s="275">
        <v>2938</v>
      </c>
      <c r="J126" s="275">
        <v>2887</v>
      </c>
      <c r="K126" s="275">
        <v>2911</v>
      </c>
      <c r="L126" s="273">
        <v>2643</v>
      </c>
      <c r="M126" s="275">
        <v>4595</v>
      </c>
      <c r="N126" s="275">
        <v>7533</v>
      </c>
      <c r="O126" s="273">
        <v>8441</v>
      </c>
      <c r="P126" s="275">
        <v>8250</v>
      </c>
      <c r="Q126" s="273">
        <v>7724</v>
      </c>
      <c r="R126" s="275">
        <v>1502</v>
      </c>
      <c r="S126" s="273">
        <v>1436</v>
      </c>
      <c r="T126" s="275">
        <v>4370</v>
      </c>
      <c r="U126" s="273">
        <v>4071</v>
      </c>
      <c r="V126" s="275">
        <v>5872</v>
      </c>
      <c r="W126" s="273">
        <v>5507</v>
      </c>
      <c r="X126" s="275">
        <v>11379</v>
      </c>
      <c r="Y126" s="275">
        <v>2938</v>
      </c>
      <c r="Z126" s="273">
        <v>8441</v>
      </c>
      <c r="AA126" s="18"/>
    </row>
    <row r="127" spans="1:27">
      <c r="A127" s="84">
        <v>3</v>
      </c>
      <c r="B127" s="85">
        <v>4</v>
      </c>
      <c r="C127" s="85">
        <v>2</v>
      </c>
      <c r="D127" s="43">
        <v>570000</v>
      </c>
      <c r="E127" s="70" t="s">
        <v>267</v>
      </c>
      <c r="F127" s="274">
        <v>34082</v>
      </c>
      <c r="G127" s="275">
        <v>4609</v>
      </c>
      <c r="H127" s="275">
        <v>4792</v>
      </c>
      <c r="I127" s="275">
        <v>6033</v>
      </c>
      <c r="J127" s="275">
        <v>6198</v>
      </c>
      <c r="K127" s="275">
        <v>6958</v>
      </c>
      <c r="L127" s="273">
        <v>5492</v>
      </c>
      <c r="M127" s="275">
        <v>9401</v>
      </c>
      <c r="N127" s="275">
        <v>15434</v>
      </c>
      <c r="O127" s="273">
        <v>18648</v>
      </c>
      <c r="P127" s="275">
        <v>17627</v>
      </c>
      <c r="Q127" s="273">
        <v>16455</v>
      </c>
      <c r="R127" s="275">
        <v>3169</v>
      </c>
      <c r="S127" s="273">
        <v>2864</v>
      </c>
      <c r="T127" s="275">
        <v>9629</v>
      </c>
      <c r="U127" s="273">
        <v>9019</v>
      </c>
      <c r="V127" s="275">
        <v>12798</v>
      </c>
      <c r="W127" s="273">
        <v>11883</v>
      </c>
      <c r="X127" s="275">
        <v>24681</v>
      </c>
      <c r="Y127" s="275">
        <v>6033</v>
      </c>
      <c r="Z127" s="273">
        <v>18648</v>
      </c>
      <c r="AA127" s="18"/>
    </row>
    <row r="128" spans="1:27">
      <c r="A128" s="84">
        <v>8</v>
      </c>
      <c r="B128" s="85">
        <v>2</v>
      </c>
      <c r="C128" s="85">
        <v>4</v>
      </c>
      <c r="D128" s="43">
        <v>570004</v>
      </c>
      <c r="E128" s="70" t="s">
        <v>118</v>
      </c>
      <c r="F128" s="274">
        <v>11344</v>
      </c>
      <c r="G128" s="275">
        <v>1518</v>
      </c>
      <c r="H128" s="275">
        <v>1546</v>
      </c>
      <c r="I128" s="275">
        <v>2005</v>
      </c>
      <c r="J128" s="275">
        <v>2129</v>
      </c>
      <c r="K128" s="275">
        <v>2306</v>
      </c>
      <c r="L128" s="273">
        <v>1840</v>
      </c>
      <c r="M128" s="275">
        <v>3064</v>
      </c>
      <c r="N128" s="275">
        <v>5069</v>
      </c>
      <c r="O128" s="273">
        <v>6275</v>
      </c>
      <c r="P128" s="275">
        <v>5834</v>
      </c>
      <c r="Q128" s="273">
        <v>5510</v>
      </c>
      <c r="R128" s="275">
        <v>1035</v>
      </c>
      <c r="S128" s="273">
        <v>970</v>
      </c>
      <c r="T128" s="275">
        <v>3197</v>
      </c>
      <c r="U128" s="273">
        <v>3078</v>
      </c>
      <c r="V128" s="275">
        <v>4232</v>
      </c>
      <c r="W128" s="273">
        <v>4048</v>
      </c>
      <c r="X128" s="275">
        <v>8280</v>
      </c>
      <c r="Y128" s="275">
        <v>2005</v>
      </c>
      <c r="Z128" s="273">
        <v>6275</v>
      </c>
      <c r="AA128" s="18"/>
    </row>
    <row r="129" spans="1:27">
      <c r="A129" s="84">
        <v>5</v>
      </c>
      <c r="B129" s="85">
        <v>3</v>
      </c>
      <c r="C129" s="85">
        <v>3</v>
      </c>
      <c r="D129" s="43">
        <v>570008</v>
      </c>
      <c r="E129" s="70" t="s">
        <v>119</v>
      </c>
      <c r="F129" s="274">
        <v>7422</v>
      </c>
      <c r="G129" s="275">
        <v>987</v>
      </c>
      <c r="H129" s="275">
        <v>1014</v>
      </c>
      <c r="I129" s="275">
        <v>1271</v>
      </c>
      <c r="J129" s="275">
        <v>1372</v>
      </c>
      <c r="K129" s="275">
        <v>1576</v>
      </c>
      <c r="L129" s="273">
        <v>1202</v>
      </c>
      <c r="M129" s="275">
        <v>2001</v>
      </c>
      <c r="N129" s="275">
        <v>3272</v>
      </c>
      <c r="O129" s="273">
        <v>4150</v>
      </c>
      <c r="P129" s="275">
        <v>3801</v>
      </c>
      <c r="Q129" s="273">
        <v>3621</v>
      </c>
      <c r="R129" s="275">
        <v>662</v>
      </c>
      <c r="S129" s="273">
        <v>609</v>
      </c>
      <c r="T129" s="275">
        <v>2163</v>
      </c>
      <c r="U129" s="273">
        <v>1987</v>
      </c>
      <c r="V129" s="275">
        <v>2825</v>
      </c>
      <c r="W129" s="273">
        <v>2596</v>
      </c>
      <c r="X129" s="275">
        <v>5421</v>
      </c>
      <c r="Y129" s="275">
        <v>1271</v>
      </c>
      <c r="Z129" s="273">
        <v>4150</v>
      </c>
      <c r="AA129" s="18"/>
    </row>
    <row r="130" spans="1:27">
      <c r="A130" s="84">
        <v>6</v>
      </c>
      <c r="B130" s="85">
        <v>4</v>
      </c>
      <c r="C130" s="85">
        <v>3</v>
      </c>
      <c r="D130" s="43">
        <v>570028</v>
      </c>
      <c r="E130" s="70" t="s">
        <v>120</v>
      </c>
      <c r="F130" s="274">
        <v>5875</v>
      </c>
      <c r="G130" s="275">
        <v>778</v>
      </c>
      <c r="H130" s="275">
        <v>779</v>
      </c>
      <c r="I130" s="275">
        <v>1006</v>
      </c>
      <c r="J130" s="275">
        <v>1081</v>
      </c>
      <c r="K130" s="275">
        <v>1213</v>
      </c>
      <c r="L130" s="273">
        <v>1018</v>
      </c>
      <c r="M130" s="275">
        <v>1557</v>
      </c>
      <c r="N130" s="275">
        <v>2563</v>
      </c>
      <c r="O130" s="273">
        <v>3312</v>
      </c>
      <c r="P130" s="275">
        <v>3055</v>
      </c>
      <c r="Q130" s="273">
        <v>2820</v>
      </c>
      <c r="R130" s="275">
        <v>492</v>
      </c>
      <c r="S130" s="273">
        <v>514</v>
      </c>
      <c r="T130" s="275">
        <v>1752</v>
      </c>
      <c r="U130" s="273">
        <v>1560</v>
      </c>
      <c r="V130" s="275">
        <v>2244</v>
      </c>
      <c r="W130" s="273">
        <v>2074</v>
      </c>
      <c r="X130" s="275">
        <v>4318</v>
      </c>
      <c r="Y130" s="275">
        <v>1006</v>
      </c>
      <c r="Z130" s="273">
        <v>3312</v>
      </c>
      <c r="AA130" s="18"/>
    </row>
    <row r="131" spans="1:27">
      <c r="A131" s="84">
        <v>2</v>
      </c>
      <c r="B131" s="85">
        <v>2</v>
      </c>
      <c r="C131" s="85">
        <v>1</v>
      </c>
      <c r="D131" s="80">
        <v>711000</v>
      </c>
      <c r="E131" s="69" t="s">
        <v>368</v>
      </c>
      <c r="F131" s="274">
        <v>69357</v>
      </c>
      <c r="G131" s="275">
        <v>10184</v>
      </c>
      <c r="H131" s="275">
        <v>9691</v>
      </c>
      <c r="I131" s="275">
        <v>12339</v>
      </c>
      <c r="J131" s="275">
        <v>12472</v>
      </c>
      <c r="K131" s="275">
        <v>12884</v>
      </c>
      <c r="L131" s="273">
        <v>11787</v>
      </c>
      <c r="M131" s="275">
        <v>19875</v>
      </c>
      <c r="N131" s="275">
        <v>32214</v>
      </c>
      <c r="O131" s="273">
        <v>37143</v>
      </c>
      <c r="P131" s="275">
        <v>35336</v>
      </c>
      <c r="Q131" s="273">
        <v>34021</v>
      </c>
      <c r="R131" s="275">
        <v>6307</v>
      </c>
      <c r="S131" s="273">
        <v>6032</v>
      </c>
      <c r="T131" s="275">
        <v>18886</v>
      </c>
      <c r="U131" s="273">
        <v>18257</v>
      </c>
      <c r="V131" s="275">
        <v>25193</v>
      </c>
      <c r="W131" s="273">
        <v>24289</v>
      </c>
      <c r="X131" s="275">
        <v>49482</v>
      </c>
      <c r="Y131" s="275">
        <v>12339</v>
      </c>
      <c r="Z131" s="273">
        <v>37143</v>
      </c>
      <c r="AA131" s="18"/>
    </row>
    <row r="132" spans="1:27">
      <c r="A132" s="84">
        <v>3</v>
      </c>
      <c r="B132" s="85">
        <v>4</v>
      </c>
      <c r="C132" s="85">
        <v>2</v>
      </c>
      <c r="D132" s="43">
        <v>754000</v>
      </c>
      <c r="E132" s="70" t="s">
        <v>268</v>
      </c>
      <c r="F132" s="276">
        <v>41197</v>
      </c>
      <c r="G132" s="277">
        <v>5659</v>
      </c>
      <c r="H132" s="277">
        <v>5647</v>
      </c>
      <c r="I132" s="277">
        <v>7278</v>
      </c>
      <c r="J132" s="277">
        <v>7671</v>
      </c>
      <c r="K132" s="277">
        <v>8283</v>
      </c>
      <c r="L132" s="278">
        <v>6659</v>
      </c>
      <c r="M132" s="275">
        <v>11306</v>
      </c>
      <c r="N132" s="275">
        <v>18584</v>
      </c>
      <c r="O132" s="273">
        <v>22613</v>
      </c>
      <c r="P132" s="275">
        <v>21313</v>
      </c>
      <c r="Q132" s="273">
        <v>19884</v>
      </c>
      <c r="R132" s="275">
        <v>3726</v>
      </c>
      <c r="S132" s="273">
        <v>3552</v>
      </c>
      <c r="T132" s="275">
        <v>11812</v>
      </c>
      <c r="U132" s="273">
        <v>10801</v>
      </c>
      <c r="V132" s="275">
        <v>15538</v>
      </c>
      <c r="W132" s="273">
        <v>14353</v>
      </c>
      <c r="X132" s="275">
        <v>29891</v>
      </c>
      <c r="Y132" s="275">
        <v>7278</v>
      </c>
      <c r="Z132" s="273">
        <v>22613</v>
      </c>
      <c r="AA132" s="18"/>
    </row>
    <row r="133" spans="1:27">
      <c r="A133" s="84">
        <v>9</v>
      </c>
      <c r="B133" s="85">
        <v>3</v>
      </c>
      <c r="C133" s="85">
        <v>4</v>
      </c>
      <c r="D133" s="43">
        <v>754008</v>
      </c>
      <c r="E133" s="70" t="s">
        <v>121</v>
      </c>
      <c r="F133" s="274">
        <v>21320</v>
      </c>
      <c r="G133" s="275">
        <v>3207</v>
      </c>
      <c r="H133" s="275">
        <v>3154</v>
      </c>
      <c r="I133" s="275">
        <v>3862</v>
      </c>
      <c r="J133" s="275">
        <v>3754</v>
      </c>
      <c r="K133" s="275">
        <v>4071</v>
      </c>
      <c r="L133" s="273">
        <v>3272</v>
      </c>
      <c r="M133" s="275">
        <v>6361</v>
      </c>
      <c r="N133" s="275">
        <v>10223</v>
      </c>
      <c r="O133" s="273">
        <v>11097</v>
      </c>
      <c r="P133" s="275">
        <v>11027</v>
      </c>
      <c r="Q133" s="273">
        <v>10293</v>
      </c>
      <c r="R133" s="275">
        <v>1943</v>
      </c>
      <c r="S133" s="273">
        <v>1919</v>
      </c>
      <c r="T133" s="275">
        <v>5813</v>
      </c>
      <c r="U133" s="273">
        <v>5284</v>
      </c>
      <c r="V133" s="275">
        <v>7756</v>
      </c>
      <c r="W133" s="273">
        <v>7203</v>
      </c>
      <c r="X133" s="275">
        <v>14959</v>
      </c>
      <c r="Y133" s="275">
        <v>3862</v>
      </c>
      <c r="Z133" s="273">
        <v>11097</v>
      </c>
      <c r="AA133" s="18"/>
    </row>
    <row r="134" spans="1:27">
      <c r="A134" s="84">
        <v>6</v>
      </c>
      <c r="B134" s="85">
        <v>4</v>
      </c>
      <c r="C134" s="85">
        <v>3</v>
      </c>
      <c r="D134" s="43">
        <v>754028</v>
      </c>
      <c r="E134" s="70" t="s">
        <v>269</v>
      </c>
      <c r="F134" s="274">
        <v>10024</v>
      </c>
      <c r="G134" s="275">
        <v>1381</v>
      </c>
      <c r="H134" s="275">
        <v>1332</v>
      </c>
      <c r="I134" s="275">
        <v>1681</v>
      </c>
      <c r="J134" s="275">
        <v>1847</v>
      </c>
      <c r="K134" s="275">
        <v>2038</v>
      </c>
      <c r="L134" s="273">
        <v>1745</v>
      </c>
      <c r="M134" s="275">
        <v>2713</v>
      </c>
      <c r="N134" s="275">
        <v>4394</v>
      </c>
      <c r="O134" s="273">
        <v>5630</v>
      </c>
      <c r="P134" s="275">
        <v>5276</v>
      </c>
      <c r="Q134" s="273">
        <v>4748</v>
      </c>
      <c r="R134" s="275">
        <v>850</v>
      </c>
      <c r="S134" s="273">
        <v>831</v>
      </c>
      <c r="T134" s="275">
        <v>3027</v>
      </c>
      <c r="U134" s="273">
        <v>2603</v>
      </c>
      <c r="V134" s="275">
        <v>3877</v>
      </c>
      <c r="W134" s="273">
        <v>3434</v>
      </c>
      <c r="X134" s="275">
        <v>7311</v>
      </c>
      <c r="Y134" s="275">
        <v>1681</v>
      </c>
      <c r="Z134" s="273">
        <v>5630</v>
      </c>
      <c r="AA134" s="18"/>
    </row>
    <row r="135" spans="1:27">
      <c r="A135" s="84">
        <v>6</v>
      </c>
      <c r="B135" s="85">
        <v>4</v>
      </c>
      <c r="C135" s="85">
        <v>3</v>
      </c>
      <c r="D135" s="43">
        <v>754044</v>
      </c>
      <c r="E135" s="70" t="s">
        <v>220</v>
      </c>
      <c r="F135" s="274">
        <v>5555</v>
      </c>
      <c r="G135" s="275">
        <v>762</v>
      </c>
      <c r="H135" s="275">
        <v>807</v>
      </c>
      <c r="I135" s="275">
        <v>995</v>
      </c>
      <c r="J135" s="275">
        <v>1005</v>
      </c>
      <c r="K135" s="275">
        <v>1072</v>
      </c>
      <c r="L135" s="273">
        <v>914</v>
      </c>
      <c r="M135" s="275">
        <v>1569</v>
      </c>
      <c r="N135" s="275">
        <v>2564</v>
      </c>
      <c r="O135" s="273">
        <v>2991</v>
      </c>
      <c r="P135" s="275">
        <v>2828</v>
      </c>
      <c r="Q135" s="273">
        <v>2727</v>
      </c>
      <c r="R135" s="275">
        <v>495</v>
      </c>
      <c r="S135" s="273">
        <v>500</v>
      </c>
      <c r="T135" s="275">
        <v>1506</v>
      </c>
      <c r="U135" s="273">
        <v>1485</v>
      </c>
      <c r="V135" s="275">
        <v>2001</v>
      </c>
      <c r="W135" s="273">
        <v>1985</v>
      </c>
      <c r="X135" s="275">
        <v>3986</v>
      </c>
      <c r="Y135" s="275">
        <v>995</v>
      </c>
      <c r="Z135" s="273">
        <v>2991</v>
      </c>
      <c r="AA135" s="18"/>
    </row>
    <row r="136" spans="1:27">
      <c r="A136" s="84">
        <v>3</v>
      </c>
      <c r="B136" s="85">
        <v>4</v>
      </c>
      <c r="C136" s="85">
        <v>2</v>
      </c>
      <c r="D136" s="43">
        <v>758000</v>
      </c>
      <c r="E136" s="70" t="s">
        <v>270</v>
      </c>
      <c r="F136" s="274">
        <v>19900</v>
      </c>
      <c r="G136" s="275">
        <v>2760</v>
      </c>
      <c r="H136" s="275">
        <v>2760</v>
      </c>
      <c r="I136" s="275">
        <v>3494</v>
      </c>
      <c r="J136" s="275">
        <v>3687</v>
      </c>
      <c r="K136" s="275">
        <v>4018</v>
      </c>
      <c r="L136" s="273">
        <v>3181</v>
      </c>
      <c r="M136" s="275">
        <v>5520</v>
      </c>
      <c r="N136" s="275">
        <v>9014</v>
      </c>
      <c r="O136" s="273">
        <v>10886</v>
      </c>
      <c r="P136" s="275">
        <v>10389</v>
      </c>
      <c r="Q136" s="273">
        <v>9511</v>
      </c>
      <c r="R136" s="275">
        <v>1801</v>
      </c>
      <c r="S136" s="273">
        <v>1693</v>
      </c>
      <c r="T136" s="275">
        <v>5685</v>
      </c>
      <c r="U136" s="273">
        <v>5201</v>
      </c>
      <c r="V136" s="275">
        <v>7486</v>
      </c>
      <c r="W136" s="273">
        <v>6894</v>
      </c>
      <c r="X136" s="275">
        <v>14380</v>
      </c>
      <c r="Y136" s="275">
        <v>3494</v>
      </c>
      <c r="Z136" s="273">
        <v>10886</v>
      </c>
      <c r="AA136" s="18"/>
    </row>
    <row r="137" spans="1:27">
      <c r="A137" s="84">
        <v>6</v>
      </c>
      <c r="B137" s="85">
        <v>4</v>
      </c>
      <c r="C137" s="85">
        <v>3</v>
      </c>
      <c r="D137" s="43">
        <v>758004</v>
      </c>
      <c r="E137" s="70" t="s">
        <v>122</v>
      </c>
      <c r="F137" s="274">
        <v>8950</v>
      </c>
      <c r="G137" s="275">
        <v>1194</v>
      </c>
      <c r="H137" s="275">
        <v>1243</v>
      </c>
      <c r="I137" s="275">
        <v>1605</v>
      </c>
      <c r="J137" s="275">
        <v>1677</v>
      </c>
      <c r="K137" s="275">
        <v>1793</v>
      </c>
      <c r="L137" s="273">
        <v>1438</v>
      </c>
      <c r="M137" s="275">
        <v>2437</v>
      </c>
      <c r="N137" s="275">
        <v>4042</v>
      </c>
      <c r="O137" s="273">
        <v>4908</v>
      </c>
      <c r="P137" s="275">
        <v>4597</v>
      </c>
      <c r="Q137" s="273">
        <v>4353</v>
      </c>
      <c r="R137" s="275">
        <v>834</v>
      </c>
      <c r="S137" s="273">
        <v>771</v>
      </c>
      <c r="T137" s="275">
        <v>2535</v>
      </c>
      <c r="U137" s="273">
        <v>2373</v>
      </c>
      <c r="V137" s="275">
        <v>3369</v>
      </c>
      <c r="W137" s="273">
        <v>3144</v>
      </c>
      <c r="X137" s="275">
        <v>6513</v>
      </c>
      <c r="Y137" s="275">
        <v>1605</v>
      </c>
      <c r="Z137" s="273">
        <v>4908</v>
      </c>
      <c r="AA137" s="18"/>
    </row>
    <row r="138" spans="1:27">
      <c r="A138" s="84">
        <v>8</v>
      </c>
      <c r="B138" s="85">
        <v>2</v>
      </c>
      <c r="C138" s="85">
        <v>4</v>
      </c>
      <c r="D138" s="43">
        <v>758012</v>
      </c>
      <c r="E138" s="70" t="s">
        <v>123</v>
      </c>
      <c r="F138" s="274">
        <v>14023</v>
      </c>
      <c r="G138" s="275">
        <v>1986</v>
      </c>
      <c r="H138" s="275">
        <v>2037</v>
      </c>
      <c r="I138" s="275">
        <v>2574</v>
      </c>
      <c r="J138" s="275">
        <v>2606</v>
      </c>
      <c r="K138" s="275">
        <v>2683</v>
      </c>
      <c r="L138" s="273">
        <v>2137</v>
      </c>
      <c r="M138" s="275">
        <v>4023</v>
      </c>
      <c r="N138" s="275">
        <v>6597</v>
      </c>
      <c r="O138" s="273">
        <v>7426</v>
      </c>
      <c r="P138" s="275">
        <v>7206</v>
      </c>
      <c r="Q138" s="273">
        <v>6817</v>
      </c>
      <c r="R138" s="275">
        <v>1326</v>
      </c>
      <c r="S138" s="273">
        <v>1248</v>
      </c>
      <c r="T138" s="275">
        <v>3850</v>
      </c>
      <c r="U138" s="273">
        <v>3576</v>
      </c>
      <c r="V138" s="275">
        <v>5176</v>
      </c>
      <c r="W138" s="273">
        <v>4824</v>
      </c>
      <c r="X138" s="275">
        <v>10000</v>
      </c>
      <c r="Y138" s="275">
        <v>2574</v>
      </c>
      <c r="Z138" s="273">
        <v>7426</v>
      </c>
      <c r="AA138" s="18"/>
    </row>
    <row r="139" spans="1:27">
      <c r="A139" s="84">
        <v>5</v>
      </c>
      <c r="B139" s="85">
        <v>3</v>
      </c>
      <c r="C139" s="85">
        <v>3</v>
      </c>
      <c r="D139" s="43">
        <v>758024</v>
      </c>
      <c r="E139" s="70" t="s">
        <v>124</v>
      </c>
      <c r="F139" s="274">
        <v>7922</v>
      </c>
      <c r="G139" s="275">
        <v>1085</v>
      </c>
      <c r="H139" s="275">
        <v>1106</v>
      </c>
      <c r="I139" s="275">
        <v>1423</v>
      </c>
      <c r="J139" s="275">
        <v>1489</v>
      </c>
      <c r="K139" s="275">
        <v>1553</v>
      </c>
      <c r="L139" s="273">
        <v>1266</v>
      </c>
      <c r="M139" s="275">
        <v>2191</v>
      </c>
      <c r="N139" s="275">
        <v>3614</v>
      </c>
      <c r="O139" s="273">
        <v>4308</v>
      </c>
      <c r="P139" s="275">
        <v>4109</v>
      </c>
      <c r="Q139" s="273">
        <v>3813</v>
      </c>
      <c r="R139" s="275">
        <v>741</v>
      </c>
      <c r="S139" s="273">
        <v>682</v>
      </c>
      <c r="T139" s="275">
        <v>2233</v>
      </c>
      <c r="U139" s="273">
        <v>2075</v>
      </c>
      <c r="V139" s="275">
        <v>2974</v>
      </c>
      <c r="W139" s="273">
        <v>2757</v>
      </c>
      <c r="X139" s="275">
        <v>5731</v>
      </c>
      <c r="Y139" s="275">
        <v>1423</v>
      </c>
      <c r="Z139" s="273">
        <v>4308</v>
      </c>
      <c r="AA139" s="18"/>
    </row>
    <row r="140" spans="1:27">
      <c r="A140" s="84">
        <v>3</v>
      </c>
      <c r="B140" s="85">
        <v>4</v>
      </c>
      <c r="C140" s="85">
        <v>2</v>
      </c>
      <c r="D140" s="43">
        <v>762000</v>
      </c>
      <c r="E140" s="70" t="s">
        <v>271</v>
      </c>
      <c r="F140" s="274">
        <v>28039</v>
      </c>
      <c r="G140" s="275">
        <v>3652</v>
      </c>
      <c r="H140" s="275">
        <v>3744</v>
      </c>
      <c r="I140" s="275">
        <v>4866</v>
      </c>
      <c r="J140" s="275">
        <v>5347</v>
      </c>
      <c r="K140" s="275">
        <v>5905</v>
      </c>
      <c r="L140" s="273">
        <v>4525</v>
      </c>
      <c r="M140" s="275">
        <v>7396</v>
      </c>
      <c r="N140" s="275">
        <v>12262</v>
      </c>
      <c r="O140" s="273">
        <v>15777</v>
      </c>
      <c r="P140" s="275">
        <v>14539</v>
      </c>
      <c r="Q140" s="273">
        <v>13500</v>
      </c>
      <c r="R140" s="275">
        <v>2509</v>
      </c>
      <c r="S140" s="273">
        <v>2357</v>
      </c>
      <c r="T140" s="275">
        <v>8207</v>
      </c>
      <c r="U140" s="273">
        <v>7570</v>
      </c>
      <c r="V140" s="275">
        <v>10716</v>
      </c>
      <c r="W140" s="273">
        <v>9927</v>
      </c>
      <c r="X140" s="275">
        <v>20643</v>
      </c>
      <c r="Y140" s="275">
        <v>4866</v>
      </c>
      <c r="Z140" s="273">
        <v>15777</v>
      </c>
      <c r="AA140" s="18"/>
    </row>
    <row r="141" spans="1:27">
      <c r="A141" s="84">
        <v>3</v>
      </c>
      <c r="B141" s="85">
        <v>4</v>
      </c>
      <c r="C141" s="85">
        <v>2</v>
      </c>
      <c r="D141" s="43">
        <v>766000</v>
      </c>
      <c r="E141" s="70" t="s">
        <v>272</v>
      </c>
      <c r="F141" s="274">
        <v>30411</v>
      </c>
      <c r="G141" s="275">
        <v>4164</v>
      </c>
      <c r="H141" s="275">
        <v>4247</v>
      </c>
      <c r="I141" s="275">
        <v>5546</v>
      </c>
      <c r="J141" s="275">
        <v>5690</v>
      </c>
      <c r="K141" s="275">
        <v>6042</v>
      </c>
      <c r="L141" s="273">
        <v>4722</v>
      </c>
      <c r="M141" s="275">
        <v>8411</v>
      </c>
      <c r="N141" s="275">
        <v>13957</v>
      </c>
      <c r="O141" s="273">
        <v>16454</v>
      </c>
      <c r="P141" s="275">
        <v>15746</v>
      </c>
      <c r="Q141" s="273">
        <v>14665</v>
      </c>
      <c r="R141" s="275">
        <v>2897</v>
      </c>
      <c r="S141" s="273">
        <v>2649</v>
      </c>
      <c r="T141" s="275">
        <v>8516</v>
      </c>
      <c r="U141" s="273">
        <v>7938</v>
      </c>
      <c r="V141" s="275">
        <v>11413</v>
      </c>
      <c r="W141" s="273">
        <v>10587</v>
      </c>
      <c r="X141" s="275">
        <v>22000</v>
      </c>
      <c r="Y141" s="275">
        <v>5546</v>
      </c>
      <c r="Z141" s="273">
        <v>16454</v>
      </c>
      <c r="AA141" s="18"/>
    </row>
    <row r="142" spans="1:27">
      <c r="A142" s="84">
        <v>8</v>
      </c>
      <c r="B142" s="85">
        <v>2</v>
      </c>
      <c r="C142" s="85">
        <v>4</v>
      </c>
      <c r="D142" s="43">
        <v>766008</v>
      </c>
      <c r="E142" s="70" t="s">
        <v>125</v>
      </c>
      <c r="F142" s="274">
        <v>11011</v>
      </c>
      <c r="G142" s="275">
        <v>1583</v>
      </c>
      <c r="H142" s="275">
        <v>1520</v>
      </c>
      <c r="I142" s="275">
        <v>1964</v>
      </c>
      <c r="J142" s="275">
        <v>2100</v>
      </c>
      <c r="K142" s="275">
        <v>2168</v>
      </c>
      <c r="L142" s="273">
        <v>1676</v>
      </c>
      <c r="M142" s="275">
        <v>3103</v>
      </c>
      <c r="N142" s="275">
        <v>5067</v>
      </c>
      <c r="O142" s="273">
        <v>5944</v>
      </c>
      <c r="P142" s="275">
        <v>5715</v>
      </c>
      <c r="Q142" s="273">
        <v>5296</v>
      </c>
      <c r="R142" s="275">
        <v>998</v>
      </c>
      <c r="S142" s="273">
        <v>966</v>
      </c>
      <c r="T142" s="275">
        <v>3082</v>
      </c>
      <c r="U142" s="273">
        <v>2862</v>
      </c>
      <c r="V142" s="275">
        <v>4080</v>
      </c>
      <c r="W142" s="273">
        <v>3828</v>
      </c>
      <c r="X142" s="275">
        <v>7908</v>
      </c>
      <c r="Y142" s="275">
        <v>1964</v>
      </c>
      <c r="Z142" s="273">
        <v>5944</v>
      </c>
      <c r="AA142" s="18"/>
    </row>
    <row r="143" spans="1:27">
      <c r="A143" s="84">
        <v>8</v>
      </c>
      <c r="B143" s="85">
        <v>2</v>
      </c>
      <c r="C143" s="85">
        <v>4</v>
      </c>
      <c r="D143" s="43">
        <v>766020</v>
      </c>
      <c r="E143" s="70" t="s">
        <v>126</v>
      </c>
      <c r="F143" s="274">
        <v>16014</v>
      </c>
      <c r="G143" s="275">
        <v>2260</v>
      </c>
      <c r="H143" s="275">
        <v>2215</v>
      </c>
      <c r="I143" s="275">
        <v>2929</v>
      </c>
      <c r="J143" s="275">
        <v>3042</v>
      </c>
      <c r="K143" s="275">
        <v>3045</v>
      </c>
      <c r="L143" s="273">
        <v>2523</v>
      </c>
      <c r="M143" s="275">
        <v>4475</v>
      </c>
      <c r="N143" s="275">
        <v>7404</v>
      </c>
      <c r="O143" s="273">
        <v>8610</v>
      </c>
      <c r="P143" s="275">
        <v>8255</v>
      </c>
      <c r="Q143" s="273">
        <v>7759</v>
      </c>
      <c r="R143" s="275">
        <v>1543</v>
      </c>
      <c r="S143" s="273">
        <v>1386</v>
      </c>
      <c r="T143" s="275">
        <v>4401</v>
      </c>
      <c r="U143" s="273">
        <v>4209</v>
      </c>
      <c r="V143" s="275">
        <v>5944</v>
      </c>
      <c r="W143" s="273">
        <v>5595</v>
      </c>
      <c r="X143" s="275">
        <v>11539</v>
      </c>
      <c r="Y143" s="275">
        <v>2929</v>
      </c>
      <c r="Z143" s="273">
        <v>8610</v>
      </c>
      <c r="AA143" s="18"/>
    </row>
    <row r="144" spans="1:27">
      <c r="A144" s="84">
        <v>5</v>
      </c>
      <c r="B144" s="85">
        <v>3</v>
      </c>
      <c r="C144" s="85">
        <v>3</v>
      </c>
      <c r="D144" s="43">
        <v>766040</v>
      </c>
      <c r="E144" s="70" t="s">
        <v>127</v>
      </c>
      <c r="F144" s="274">
        <v>8273</v>
      </c>
      <c r="G144" s="275">
        <v>1204</v>
      </c>
      <c r="H144" s="275">
        <v>1231</v>
      </c>
      <c r="I144" s="275">
        <v>1537</v>
      </c>
      <c r="J144" s="275">
        <v>1595</v>
      </c>
      <c r="K144" s="275">
        <v>1561</v>
      </c>
      <c r="L144" s="273">
        <v>1145</v>
      </c>
      <c r="M144" s="275">
        <v>2435</v>
      </c>
      <c r="N144" s="275">
        <v>3972</v>
      </c>
      <c r="O144" s="273">
        <v>4301</v>
      </c>
      <c r="P144" s="275">
        <v>4242</v>
      </c>
      <c r="Q144" s="273">
        <v>4031</v>
      </c>
      <c r="R144" s="275">
        <v>778</v>
      </c>
      <c r="S144" s="273">
        <v>759</v>
      </c>
      <c r="T144" s="275">
        <v>2226</v>
      </c>
      <c r="U144" s="273">
        <v>2075</v>
      </c>
      <c r="V144" s="275">
        <v>3004</v>
      </c>
      <c r="W144" s="273">
        <v>2834</v>
      </c>
      <c r="X144" s="275">
        <v>5838</v>
      </c>
      <c r="Y144" s="275">
        <v>1537</v>
      </c>
      <c r="Z144" s="273">
        <v>4301</v>
      </c>
      <c r="AA144" s="18"/>
    </row>
    <row r="145" spans="1:27">
      <c r="A145" s="84">
        <v>5</v>
      </c>
      <c r="B145" s="85">
        <v>3</v>
      </c>
      <c r="C145" s="85">
        <v>3</v>
      </c>
      <c r="D145" s="43">
        <v>766044</v>
      </c>
      <c r="E145" s="70" t="s">
        <v>128</v>
      </c>
      <c r="F145" s="274">
        <v>8034</v>
      </c>
      <c r="G145" s="275">
        <v>1046</v>
      </c>
      <c r="H145" s="275">
        <v>1117</v>
      </c>
      <c r="I145" s="275">
        <v>1464</v>
      </c>
      <c r="J145" s="275">
        <v>1485</v>
      </c>
      <c r="K145" s="275">
        <v>1571</v>
      </c>
      <c r="L145" s="273">
        <v>1351</v>
      </c>
      <c r="M145" s="275">
        <v>2163</v>
      </c>
      <c r="N145" s="275">
        <v>3627</v>
      </c>
      <c r="O145" s="273">
        <v>4407</v>
      </c>
      <c r="P145" s="275">
        <v>4113</v>
      </c>
      <c r="Q145" s="273">
        <v>3921</v>
      </c>
      <c r="R145" s="275">
        <v>741</v>
      </c>
      <c r="S145" s="273">
        <v>723</v>
      </c>
      <c r="T145" s="275">
        <v>2277</v>
      </c>
      <c r="U145" s="273">
        <v>2130</v>
      </c>
      <c r="V145" s="275">
        <v>3018</v>
      </c>
      <c r="W145" s="273">
        <v>2853</v>
      </c>
      <c r="X145" s="275">
        <v>5871</v>
      </c>
      <c r="Y145" s="275">
        <v>1464</v>
      </c>
      <c r="Z145" s="273">
        <v>4407</v>
      </c>
      <c r="AA145" s="18"/>
    </row>
    <row r="146" spans="1:27">
      <c r="A146" s="84">
        <v>3</v>
      </c>
      <c r="B146" s="85">
        <v>4</v>
      </c>
      <c r="C146" s="85">
        <v>2</v>
      </c>
      <c r="D146" s="43">
        <v>770000</v>
      </c>
      <c r="E146" s="70" t="s">
        <v>273</v>
      </c>
      <c r="F146" s="274">
        <v>30465</v>
      </c>
      <c r="G146" s="275">
        <v>4146</v>
      </c>
      <c r="H146" s="275">
        <v>4247</v>
      </c>
      <c r="I146" s="275">
        <v>5410</v>
      </c>
      <c r="J146" s="275">
        <v>5702</v>
      </c>
      <c r="K146" s="275">
        <v>6134</v>
      </c>
      <c r="L146" s="273">
        <v>4826</v>
      </c>
      <c r="M146" s="275">
        <v>8393</v>
      </c>
      <c r="N146" s="275">
        <v>13803</v>
      </c>
      <c r="O146" s="273">
        <v>16662</v>
      </c>
      <c r="P146" s="275">
        <v>15645</v>
      </c>
      <c r="Q146" s="273">
        <v>14820</v>
      </c>
      <c r="R146" s="275">
        <v>2750</v>
      </c>
      <c r="S146" s="273">
        <v>2660</v>
      </c>
      <c r="T146" s="275">
        <v>8538</v>
      </c>
      <c r="U146" s="273">
        <v>8124</v>
      </c>
      <c r="V146" s="275">
        <v>11288</v>
      </c>
      <c r="W146" s="273">
        <v>10784</v>
      </c>
      <c r="X146" s="275">
        <v>22072</v>
      </c>
      <c r="Y146" s="275">
        <v>5410</v>
      </c>
      <c r="Z146" s="273">
        <v>16662</v>
      </c>
      <c r="AA146" s="18"/>
    </row>
    <row r="147" spans="1:27">
      <c r="A147" s="84">
        <v>5</v>
      </c>
      <c r="B147" s="85">
        <v>3</v>
      </c>
      <c r="C147" s="85">
        <v>3</v>
      </c>
      <c r="D147" s="43">
        <v>770004</v>
      </c>
      <c r="E147" s="70" t="s">
        <v>129</v>
      </c>
      <c r="F147" s="274">
        <v>9643</v>
      </c>
      <c r="G147" s="275">
        <v>1354</v>
      </c>
      <c r="H147" s="275">
        <v>1389</v>
      </c>
      <c r="I147" s="275">
        <v>1697</v>
      </c>
      <c r="J147" s="275">
        <v>1800</v>
      </c>
      <c r="K147" s="275">
        <v>1874</v>
      </c>
      <c r="L147" s="273">
        <v>1529</v>
      </c>
      <c r="M147" s="275">
        <v>2743</v>
      </c>
      <c r="N147" s="275">
        <v>4440</v>
      </c>
      <c r="O147" s="273">
        <v>5203</v>
      </c>
      <c r="P147" s="275">
        <v>5041</v>
      </c>
      <c r="Q147" s="273">
        <v>4602</v>
      </c>
      <c r="R147" s="275">
        <v>855</v>
      </c>
      <c r="S147" s="273">
        <v>842</v>
      </c>
      <c r="T147" s="275">
        <v>2767</v>
      </c>
      <c r="U147" s="273">
        <v>2436</v>
      </c>
      <c r="V147" s="275">
        <v>3622</v>
      </c>
      <c r="W147" s="273">
        <v>3278</v>
      </c>
      <c r="X147" s="275">
        <v>6900</v>
      </c>
      <c r="Y147" s="275">
        <v>1697</v>
      </c>
      <c r="Z147" s="273">
        <v>5203</v>
      </c>
      <c r="AA147" s="18"/>
    </row>
    <row r="148" spans="1:27">
      <c r="A148" s="84">
        <v>7</v>
      </c>
      <c r="B148" s="85">
        <v>1</v>
      </c>
      <c r="C148" s="85">
        <v>4</v>
      </c>
      <c r="D148" s="43">
        <v>770024</v>
      </c>
      <c r="E148" s="70" t="s">
        <v>130</v>
      </c>
      <c r="F148" s="274">
        <v>17213</v>
      </c>
      <c r="G148" s="275">
        <v>2430</v>
      </c>
      <c r="H148" s="275">
        <v>2497</v>
      </c>
      <c r="I148" s="275">
        <v>3122</v>
      </c>
      <c r="J148" s="275">
        <v>3111</v>
      </c>
      <c r="K148" s="275">
        <v>3329</v>
      </c>
      <c r="L148" s="273">
        <v>2724</v>
      </c>
      <c r="M148" s="275">
        <v>4927</v>
      </c>
      <c r="N148" s="275">
        <v>8049</v>
      </c>
      <c r="O148" s="273">
        <v>9164</v>
      </c>
      <c r="P148" s="275">
        <v>9102</v>
      </c>
      <c r="Q148" s="273">
        <v>8111</v>
      </c>
      <c r="R148" s="275">
        <v>1605</v>
      </c>
      <c r="S148" s="273">
        <v>1517</v>
      </c>
      <c r="T148" s="275">
        <v>4905</v>
      </c>
      <c r="U148" s="273">
        <v>4259</v>
      </c>
      <c r="V148" s="275">
        <v>6510</v>
      </c>
      <c r="W148" s="273">
        <v>5776</v>
      </c>
      <c r="X148" s="275">
        <v>12286</v>
      </c>
      <c r="Y148" s="275">
        <v>3122</v>
      </c>
      <c r="Z148" s="273">
        <v>9164</v>
      </c>
      <c r="AA148" s="18"/>
    </row>
    <row r="149" spans="1:27">
      <c r="A149" s="84">
        <v>6</v>
      </c>
      <c r="B149" s="85">
        <v>4</v>
      </c>
      <c r="C149" s="85">
        <v>3</v>
      </c>
      <c r="D149" s="43">
        <v>770032</v>
      </c>
      <c r="E149" s="70" t="s">
        <v>131</v>
      </c>
      <c r="F149" s="274">
        <v>7304</v>
      </c>
      <c r="G149" s="275">
        <v>941</v>
      </c>
      <c r="H149" s="275">
        <v>1018</v>
      </c>
      <c r="I149" s="275">
        <v>1305</v>
      </c>
      <c r="J149" s="275">
        <v>1407</v>
      </c>
      <c r="K149" s="275">
        <v>1514</v>
      </c>
      <c r="L149" s="273">
        <v>1119</v>
      </c>
      <c r="M149" s="275">
        <v>1959</v>
      </c>
      <c r="N149" s="275">
        <v>3264</v>
      </c>
      <c r="O149" s="273">
        <v>4040</v>
      </c>
      <c r="P149" s="275">
        <v>3719</v>
      </c>
      <c r="Q149" s="273">
        <v>3585</v>
      </c>
      <c r="R149" s="275">
        <v>670</v>
      </c>
      <c r="S149" s="273">
        <v>635</v>
      </c>
      <c r="T149" s="275">
        <v>2024</v>
      </c>
      <c r="U149" s="273">
        <v>2016</v>
      </c>
      <c r="V149" s="275">
        <v>2694</v>
      </c>
      <c r="W149" s="273">
        <v>2651</v>
      </c>
      <c r="X149" s="275">
        <v>5345</v>
      </c>
      <c r="Y149" s="275">
        <v>1305</v>
      </c>
      <c r="Z149" s="273">
        <v>4040</v>
      </c>
      <c r="AA149" s="18"/>
    </row>
    <row r="150" spans="1:27">
      <c r="A150" s="84">
        <v>3</v>
      </c>
      <c r="B150" s="85">
        <v>4</v>
      </c>
      <c r="C150" s="85">
        <v>2</v>
      </c>
      <c r="D150" s="43">
        <v>774000</v>
      </c>
      <c r="E150" s="70" t="s">
        <v>274</v>
      </c>
      <c r="F150" s="274">
        <v>34394</v>
      </c>
      <c r="G150" s="275">
        <v>4786</v>
      </c>
      <c r="H150" s="275">
        <v>4814</v>
      </c>
      <c r="I150" s="275">
        <v>6210</v>
      </c>
      <c r="J150" s="275">
        <v>6356</v>
      </c>
      <c r="K150" s="275">
        <v>6862</v>
      </c>
      <c r="L150" s="273">
        <v>5366</v>
      </c>
      <c r="M150" s="275">
        <v>9600</v>
      </c>
      <c r="N150" s="275">
        <v>15810</v>
      </c>
      <c r="O150" s="273">
        <v>18584</v>
      </c>
      <c r="P150" s="275">
        <v>17866</v>
      </c>
      <c r="Q150" s="273">
        <v>16528</v>
      </c>
      <c r="R150" s="275">
        <v>3171</v>
      </c>
      <c r="S150" s="273">
        <v>3039</v>
      </c>
      <c r="T150" s="275">
        <v>9730</v>
      </c>
      <c r="U150" s="273">
        <v>8854</v>
      </c>
      <c r="V150" s="275">
        <v>12901</v>
      </c>
      <c r="W150" s="273">
        <v>11893</v>
      </c>
      <c r="X150" s="275">
        <v>24794</v>
      </c>
      <c r="Y150" s="275">
        <v>6210</v>
      </c>
      <c r="Z150" s="273">
        <v>18584</v>
      </c>
      <c r="AA150" s="18"/>
    </row>
    <row r="151" spans="1:27">
      <c r="A151" s="84">
        <v>8</v>
      </c>
      <c r="B151" s="85">
        <v>2</v>
      </c>
      <c r="C151" s="85">
        <v>4</v>
      </c>
      <c r="D151" s="80">
        <v>774032</v>
      </c>
      <c r="E151" s="69" t="s">
        <v>132</v>
      </c>
      <c r="F151" s="274">
        <v>31220</v>
      </c>
      <c r="G151" s="275">
        <v>4449</v>
      </c>
      <c r="H151" s="275">
        <v>4544</v>
      </c>
      <c r="I151" s="275">
        <v>5370</v>
      </c>
      <c r="J151" s="275">
        <v>5321</v>
      </c>
      <c r="K151" s="275">
        <v>5517</v>
      </c>
      <c r="L151" s="273">
        <v>6019</v>
      </c>
      <c r="M151" s="275">
        <v>8993</v>
      </c>
      <c r="N151" s="275">
        <v>14363</v>
      </c>
      <c r="O151" s="273">
        <v>16857</v>
      </c>
      <c r="P151" s="275">
        <v>16034</v>
      </c>
      <c r="Q151" s="273">
        <v>15186</v>
      </c>
      <c r="R151" s="275">
        <v>2732</v>
      </c>
      <c r="S151" s="273">
        <v>2638</v>
      </c>
      <c r="T151" s="275">
        <v>8678</v>
      </c>
      <c r="U151" s="273">
        <v>8179</v>
      </c>
      <c r="V151" s="275">
        <v>11410</v>
      </c>
      <c r="W151" s="273">
        <v>10817</v>
      </c>
      <c r="X151" s="275">
        <v>22227</v>
      </c>
      <c r="Y151" s="275">
        <v>5370</v>
      </c>
      <c r="Z151" s="273">
        <v>16857</v>
      </c>
      <c r="AA151" s="18"/>
    </row>
    <row r="152" spans="1:27">
      <c r="A152" s="84">
        <v>1</v>
      </c>
      <c r="B152" s="85">
        <v>1</v>
      </c>
      <c r="C152" s="85">
        <v>1</v>
      </c>
      <c r="D152" s="80">
        <v>911000</v>
      </c>
      <c r="E152" s="69" t="s">
        <v>133</v>
      </c>
      <c r="F152" s="274">
        <v>65533</v>
      </c>
      <c r="G152" s="275">
        <v>9790</v>
      </c>
      <c r="H152" s="275">
        <v>9407</v>
      </c>
      <c r="I152" s="275">
        <v>11453</v>
      </c>
      <c r="J152" s="275">
        <v>11432</v>
      </c>
      <c r="K152" s="275">
        <v>11765</v>
      </c>
      <c r="L152" s="273">
        <v>11686</v>
      </c>
      <c r="M152" s="275">
        <v>19197</v>
      </c>
      <c r="N152" s="275">
        <v>30650</v>
      </c>
      <c r="O152" s="273">
        <v>34883</v>
      </c>
      <c r="P152" s="275">
        <v>33786</v>
      </c>
      <c r="Q152" s="273">
        <v>31747</v>
      </c>
      <c r="R152" s="275">
        <v>5961</v>
      </c>
      <c r="S152" s="273">
        <v>5492</v>
      </c>
      <c r="T152" s="275">
        <v>18005</v>
      </c>
      <c r="U152" s="273">
        <v>16878</v>
      </c>
      <c r="V152" s="275">
        <v>23966</v>
      </c>
      <c r="W152" s="273">
        <v>22370</v>
      </c>
      <c r="X152" s="275">
        <v>46336</v>
      </c>
      <c r="Y152" s="275">
        <v>11453</v>
      </c>
      <c r="Z152" s="273">
        <v>34883</v>
      </c>
      <c r="AA152" s="18"/>
    </row>
    <row r="153" spans="1:27">
      <c r="A153" s="84">
        <v>1</v>
      </c>
      <c r="B153" s="85">
        <v>1</v>
      </c>
      <c r="C153" s="85">
        <v>1</v>
      </c>
      <c r="D153" s="80">
        <v>913000</v>
      </c>
      <c r="E153" s="69" t="s">
        <v>134</v>
      </c>
      <c r="F153" s="274">
        <v>115156</v>
      </c>
      <c r="G153" s="275">
        <v>17530</v>
      </c>
      <c r="H153" s="275">
        <v>17025</v>
      </c>
      <c r="I153" s="275">
        <v>20462</v>
      </c>
      <c r="J153" s="275">
        <v>20536</v>
      </c>
      <c r="K153" s="275">
        <v>21033</v>
      </c>
      <c r="L153" s="273">
        <v>18570</v>
      </c>
      <c r="M153" s="275">
        <v>34555</v>
      </c>
      <c r="N153" s="275">
        <v>55017</v>
      </c>
      <c r="O153" s="273">
        <v>60139</v>
      </c>
      <c r="P153" s="275">
        <v>59102</v>
      </c>
      <c r="Q153" s="273">
        <v>56054</v>
      </c>
      <c r="R153" s="275">
        <v>10307</v>
      </c>
      <c r="S153" s="273">
        <v>10155</v>
      </c>
      <c r="T153" s="275">
        <v>31155</v>
      </c>
      <c r="U153" s="273">
        <v>28984</v>
      </c>
      <c r="V153" s="275">
        <v>41462</v>
      </c>
      <c r="W153" s="273">
        <v>39139</v>
      </c>
      <c r="X153" s="275">
        <v>80601</v>
      </c>
      <c r="Y153" s="275">
        <v>20462</v>
      </c>
      <c r="Z153" s="273">
        <v>60139</v>
      </c>
      <c r="AA153" s="18"/>
    </row>
    <row r="154" spans="1:27">
      <c r="A154" s="84">
        <v>1</v>
      </c>
      <c r="B154" s="85">
        <v>1</v>
      </c>
      <c r="C154" s="85">
        <v>1</v>
      </c>
      <c r="D154" s="80">
        <v>914000</v>
      </c>
      <c r="E154" s="69" t="s">
        <v>135</v>
      </c>
      <c r="F154" s="274">
        <v>39028</v>
      </c>
      <c r="G154" s="275">
        <v>5831</v>
      </c>
      <c r="H154" s="275">
        <v>5592</v>
      </c>
      <c r="I154" s="275">
        <v>6962</v>
      </c>
      <c r="J154" s="275">
        <v>7030</v>
      </c>
      <c r="K154" s="275">
        <v>7551</v>
      </c>
      <c r="L154" s="273">
        <v>6062</v>
      </c>
      <c r="M154" s="275">
        <v>11423</v>
      </c>
      <c r="N154" s="275">
        <v>18385</v>
      </c>
      <c r="O154" s="273">
        <v>20643</v>
      </c>
      <c r="P154" s="275">
        <v>20149</v>
      </c>
      <c r="Q154" s="273">
        <v>18879</v>
      </c>
      <c r="R154" s="275">
        <v>3580</v>
      </c>
      <c r="S154" s="273">
        <v>3382</v>
      </c>
      <c r="T154" s="275">
        <v>10662</v>
      </c>
      <c r="U154" s="273">
        <v>9981</v>
      </c>
      <c r="V154" s="275">
        <v>14242</v>
      </c>
      <c r="W154" s="273">
        <v>13363</v>
      </c>
      <c r="X154" s="275">
        <v>27605</v>
      </c>
      <c r="Y154" s="275">
        <v>6962</v>
      </c>
      <c r="Z154" s="273">
        <v>20643</v>
      </c>
      <c r="AA154" s="18"/>
    </row>
    <row r="155" spans="1:27">
      <c r="A155" s="84">
        <v>1</v>
      </c>
      <c r="B155" s="85">
        <v>1</v>
      </c>
      <c r="C155" s="85">
        <v>1</v>
      </c>
      <c r="D155" s="80">
        <v>915000</v>
      </c>
      <c r="E155" s="69" t="s">
        <v>136</v>
      </c>
      <c r="F155" s="274">
        <v>37784</v>
      </c>
      <c r="G155" s="275">
        <v>5174</v>
      </c>
      <c r="H155" s="275">
        <v>5233</v>
      </c>
      <c r="I155" s="275">
        <v>6714</v>
      </c>
      <c r="J155" s="275">
        <v>6990</v>
      </c>
      <c r="K155" s="275">
        <v>7345</v>
      </c>
      <c r="L155" s="273">
        <v>6328</v>
      </c>
      <c r="M155" s="275">
        <v>10407</v>
      </c>
      <c r="N155" s="275">
        <v>17121</v>
      </c>
      <c r="O155" s="273">
        <v>20663</v>
      </c>
      <c r="P155" s="275">
        <v>19409</v>
      </c>
      <c r="Q155" s="273">
        <v>18375</v>
      </c>
      <c r="R155" s="275">
        <v>3419</v>
      </c>
      <c r="S155" s="273">
        <v>3295</v>
      </c>
      <c r="T155" s="275">
        <v>10734</v>
      </c>
      <c r="U155" s="273">
        <v>9929</v>
      </c>
      <c r="V155" s="275">
        <v>14153</v>
      </c>
      <c r="W155" s="273">
        <v>13224</v>
      </c>
      <c r="X155" s="275">
        <v>27377</v>
      </c>
      <c r="Y155" s="275">
        <v>6714</v>
      </c>
      <c r="Z155" s="273">
        <v>20663</v>
      </c>
      <c r="AA155" s="18"/>
    </row>
    <row r="156" spans="1:27">
      <c r="A156" s="84">
        <v>1</v>
      </c>
      <c r="B156" s="85">
        <v>1</v>
      </c>
      <c r="C156" s="85">
        <v>1</v>
      </c>
      <c r="D156" s="43">
        <v>916000</v>
      </c>
      <c r="E156" s="70" t="s">
        <v>137</v>
      </c>
      <c r="F156" s="274">
        <v>30697</v>
      </c>
      <c r="G156" s="275">
        <v>4476</v>
      </c>
      <c r="H156" s="275">
        <v>4314</v>
      </c>
      <c r="I156" s="275">
        <v>5423</v>
      </c>
      <c r="J156" s="275">
        <v>5451</v>
      </c>
      <c r="K156" s="275">
        <v>5798</v>
      </c>
      <c r="L156" s="273">
        <v>5235</v>
      </c>
      <c r="M156" s="275">
        <v>8790</v>
      </c>
      <c r="N156" s="275">
        <v>14213</v>
      </c>
      <c r="O156" s="273">
        <v>16484</v>
      </c>
      <c r="P156" s="275">
        <v>15784</v>
      </c>
      <c r="Q156" s="273">
        <v>14913</v>
      </c>
      <c r="R156" s="275">
        <v>2795</v>
      </c>
      <c r="S156" s="273">
        <v>2628</v>
      </c>
      <c r="T156" s="275">
        <v>8517</v>
      </c>
      <c r="U156" s="273">
        <v>7967</v>
      </c>
      <c r="V156" s="275">
        <v>11312</v>
      </c>
      <c r="W156" s="273">
        <v>10595</v>
      </c>
      <c r="X156" s="275">
        <v>21907</v>
      </c>
      <c r="Y156" s="275">
        <v>5423</v>
      </c>
      <c r="Z156" s="273">
        <v>16484</v>
      </c>
      <c r="AA156" s="18"/>
    </row>
    <row r="157" spans="1:27">
      <c r="A157" s="84">
        <v>5</v>
      </c>
      <c r="B157" s="85">
        <v>3</v>
      </c>
      <c r="C157" s="85">
        <v>3</v>
      </c>
      <c r="D157" s="43">
        <v>954008</v>
      </c>
      <c r="E157" s="70" t="s">
        <v>138</v>
      </c>
      <c r="F157" s="274">
        <v>7595</v>
      </c>
      <c r="G157" s="275">
        <v>1163</v>
      </c>
      <c r="H157" s="275">
        <v>1120</v>
      </c>
      <c r="I157" s="275">
        <v>1321</v>
      </c>
      <c r="J157" s="275">
        <v>1344</v>
      </c>
      <c r="K157" s="275">
        <v>1459</v>
      </c>
      <c r="L157" s="273">
        <v>1188</v>
      </c>
      <c r="M157" s="275">
        <v>2283</v>
      </c>
      <c r="N157" s="275">
        <v>3604</v>
      </c>
      <c r="O157" s="273">
        <v>3991</v>
      </c>
      <c r="P157" s="275">
        <v>3915</v>
      </c>
      <c r="Q157" s="273">
        <v>3680</v>
      </c>
      <c r="R157" s="275">
        <v>694</v>
      </c>
      <c r="S157" s="273">
        <v>627</v>
      </c>
      <c r="T157" s="275">
        <v>2038</v>
      </c>
      <c r="U157" s="273">
        <v>1953</v>
      </c>
      <c r="V157" s="275">
        <v>2732</v>
      </c>
      <c r="W157" s="273">
        <v>2580</v>
      </c>
      <c r="X157" s="275">
        <v>5312</v>
      </c>
      <c r="Y157" s="275">
        <v>1321</v>
      </c>
      <c r="Z157" s="273">
        <v>3991</v>
      </c>
      <c r="AA157" s="18"/>
    </row>
    <row r="158" spans="1:27">
      <c r="A158" s="84">
        <v>4</v>
      </c>
      <c r="B158" s="85">
        <v>2</v>
      </c>
      <c r="C158" s="85">
        <v>3</v>
      </c>
      <c r="D158" s="43">
        <v>954012</v>
      </c>
      <c r="E158" s="70" t="s">
        <v>139</v>
      </c>
      <c r="F158" s="274">
        <v>5670</v>
      </c>
      <c r="G158" s="275">
        <v>873</v>
      </c>
      <c r="H158" s="275">
        <v>836</v>
      </c>
      <c r="I158" s="275">
        <v>964</v>
      </c>
      <c r="J158" s="275">
        <v>1008</v>
      </c>
      <c r="K158" s="275">
        <v>1059</v>
      </c>
      <c r="L158" s="273">
        <v>930</v>
      </c>
      <c r="M158" s="275">
        <v>1709</v>
      </c>
      <c r="N158" s="275">
        <v>2673</v>
      </c>
      <c r="O158" s="273">
        <v>2997</v>
      </c>
      <c r="P158" s="275">
        <v>2905</v>
      </c>
      <c r="Q158" s="273">
        <v>2765</v>
      </c>
      <c r="R158" s="275">
        <v>487</v>
      </c>
      <c r="S158" s="273">
        <v>477</v>
      </c>
      <c r="T158" s="275">
        <v>1573</v>
      </c>
      <c r="U158" s="273">
        <v>1424</v>
      </c>
      <c r="V158" s="275">
        <v>2060</v>
      </c>
      <c r="W158" s="273">
        <v>1901</v>
      </c>
      <c r="X158" s="275">
        <v>3961</v>
      </c>
      <c r="Y158" s="275">
        <v>964</v>
      </c>
      <c r="Z158" s="273">
        <v>2997</v>
      </c>
      <c r="AA158" s="18"/>
    </row>
    <row r="159" spans="1:27">
      <c r="A159" s="84">
        <v>9</v>
      </c>
      <c r="B159" s="85">
        <v>3</v>
      </c>
      <c r="C159" s="85">
        <v>4</v>
      </c>
      <c r="D159" s="43">
        <v>954016</v>
      </c>
      <c r="E159" s="70" t="s">
        <v>140</v>
      </c>
      <c r="F159" s="274">
        <v>9606</v>
      </c>
      <c r="G159" s="275">
        <v>1381</v>
      </c>
      <c r="H159" s="275">
        <v>1436</v>
      </c>
      <c r="I159" s="275">
        <v>1806</v>
      </c>
      <c r="J159" s="275">
        <v>1765</v>
      </c>
      <c r="K159" s="275">
        <v>1771</v>
      </c>
      <c r="L159" s="273">
        <v>1447</v>
      </c>
      <c r="M159" s="275">
        <v>2817</v>
      </c>
      <c r="N159" s="275">
        <v>4623</v>
      </c>
      <c r="O159" s="273">
        <v>4983</v>
      </c>
      <c r="P159" s="275">
        <v>5034</v>
      </c>
      <c r="Q159" s="273">
        <v>4572</v>
      </c>
      <c r="R159" s="275">
        <v>938</v>
      </c>
      <c r="S159" s="273">
        <v>868</v>
      </c>
      <c r="T159" s="275">
        <v>2593</v>
      </c>
      <c r="U159" s="273">
        <v>2390</v>
      </c>
      <c r="V159" s="275">
        <v>3531</v>
      </c>
      <c r="W159" s="273">
        <v>3258</v>
      </c>
      <c r="X159" s="275">
        <v>6789</v>
      </c>
      <c r="Y159" s="275">
        <v>1806</v>
      </c>
      <c r="Z159" s="273">
        <v>4983</v>
      </c>
      <c r="AA159" s="18"/>
    </row>
    <row r="160" spans="1:27">
      <c r="A160" s="84">
        <v>6</v>
      </c>
      <c r="B160" s="85">
        <v>4</v>
      </c>
      <c r="C160" s="85">
        <v>3</v>
      </c>
      <c r="D160" s="43">
        <v>954020</v>
      </c>
      <c r="E160" s="70" t="s">
        <v>141</v>
      </c>
      <c r="F160" s="274">
        <v>4005</v>
      </c>
      <c r="G160" s="275">
        <v>619</v>
      </c>
      <c r="H160" s="275">
        <v>601</v>
      </c>
      <c r="I160" s="275">
        <v>715</v>
      </c>
      <c r="J160" s="275">
        <v>689</v>
      </c>
      <c r="K160" s="275">
        <v>770</v>
      </c>
      <c r="L160" s="273">
        <v>611</v>
      </c>
      <c r="M160" s="275">
        <v>1220</v>
      </c>
      <c r="N160" s="275">
        <v>1935</v>
      </c>
      <c r="O160" s="273">
        <v>2070</v>
      </c>
      <c r="P160" s="275">
        <v>2040</v>
      </c>
      <c r="Q160" s="273">
        <v>1965</v>
      </c>
      <c r="R160" s="275">
        <v>371</v>
      </c>
      <c r="S160" s="273">
        <v>344</v>
      </c>
      <c r="T160" s="275">
        <v>1068</v>
      </c>
      <c r="U160" s="273">
        <v>1002</v>
      </c>
      <c r="V160" s="275">
        <v>1439</v>
      </c>
      <c r="W160" s="273">
        <v>1346</v>
      </c>
      <c r="X160" s="275">
        <v>2785</v>
      </c>
      <c r="Y160" s="275">
        <v>715</v>
      </c>
      <c r="Z160" s="273">
        <v>2070</v>
      </c>
      <c r="AA160" s="18"/>
    </row>
    <row r="161" spans="1:27">
      <c r="A161" s="84">
        <v>4</v>
      </c>
      <c r="B161" s="85">
        <v>2</v>
      </c>
      <c r="C161" s="85">
        <v>3</v>
      </c>
      <c r="D161" s="43">
        <v>954024</v>
      </c>
      <c r="E161" s="70" t="s">
        <v>142</v>
      </c>
      <c r="F161" s="274">
        <v>5497</v>
      </c>
      <c r="G161" s="275">
        <v>831</v>
      </c>
      <c r="H161" s="275">
        <v>842</v>
      </c>
      <c r="I161" s="275">
        <v>1035</v>
      </c>
      <c r="J161" s="275">
        <v>978</v>
      </c>
      <c r="K161" s="275">
        <v>1046</v>
      </c>
      <c r="L161" s="273">
        <v>765</v>
      </c>
      <c r="M161" s="275">
        <v>1673</v>
      </c>
      <c r="N161" s="275">
        <v>2708</v>
      </c>
      <c r="O161" s="273">
        <v>2789</v>
      </c>
      <c r="P161" s="275">
        <v>2847</v>
      </c>
      <c r="Q161" s="273">
        <v>2650</v>
      </c>
      <c r="R161" s="275">
        <v>539</v>
      </c>
      <c r="S161" s="273">
        <v>496</v>
      </c>
      <c r="T161" s="275">
        <v>1477</v>
      </c>
      <c r="U161" s="273">
        <v>1312</v>
      </c>
      <c r="V161" s="275">
        <v>2016</v>
      </c>
      <c r="W161" s="273">
        <v>1808</v>
      </c>
      <c r="X161" s="275">
        <v>3824</v>
      </c>
      <c r="Y161" s="275">
        <v>1035</v>
      </c>
      <c r="Z161" s="273">
        <v>2789</v>
      </c>
      <c r="AA161" s="18"/>
    </row>
    <row r="162" spans="1:27">
      <c r="A162" s="84">
        <v>6</v>
      </c>
      <c r="B162" s="85">
        <v>4</v>
      </c>
      <c r="C162" s="85">
        <v>3</v>
      </c>
      <c r="D162" s="43">
        <v>954028</v>
      </c>
      <c r="E162" s="70" t="s">
        <v>143</v>
      </c>
      <c r="F162" s="274">
        <v>4390</v>
      </c>
      <c r="G162" s="275">
        <v>637</v>
      </c>
      <c r="H162" s="275">
        <v>613</v>
      </c>
      <c r="I162" s="275">
        <v>767</v>
      </c>
      <c r="J162" s="275">
        <v>767</v>
      </c>
      <c r="K162" s="275">
        <v>896</v>
      </c>
      <c r="L162" s="273">
        <v>710</v>
      </c>
      <c r="M162" s="275">
        <v>1250</v>
      </c>
      <c r="N162" s="275">
        <v>2017</v>
      </c>
      <c r="O162" s="273">
        <v>2373</v>
      </c>
      <c r="P162" s="275">
        <v>2280</v>
      </c>
      <c r="Q162" s="273">
        <v>2110</v>
      </c>
      <c r="R162" s="275">
        <v>393</v>
      </c>
      <c r="S162" s="273">
        <v>374</v>
      </c>
      <c r="T162" s="275">
        <v>1235</v>
      </c>
      <c r="U162" s="273">
        <v>1138</v>
      </c>
      <c r="V162" s="275">
        <v>1628</v>
      </c>
      <c r="W162" s="273">
        <v>1512</v>
      </c>
      <c r="X162" s="275">
        <v>3140</v>
      </c>
      <c r="Y162" s="275">
        <v>767</v>
      </c>
      <c r="Z162" s="273">
        <v>2373</v>
      </c>
      <c r="AA162" s="18"/>
    </row>
    <row r="163" spans="1:27">
      <c r="A163" s="84">
        <v>6</v>
      </c>
      <c r="B163" s="85">
        <v>4</v>
      </c>
      <c r="C163" s="85">
        <v>3</v>
      </c>
      <c r="D163" s="43">
        <v>954032</v>
      </c>
      <c r="E163" s="70" t="s">
        <v>144</v>
      </c>
      <c r="F163" s="274">
        <v>5073</v>
      </c>
      <c r="G163" s="275">
        <v>678</v>
      </c>
      <c r="H163" s="275">
        <v>715</v>
      </c>
      <c r="I163" s="275">
        <v>871</v>
      </c>
      <c r="J163" s="275">
        <v>958</v>
      </c>
      <c r="K163" s="275">
        <v>1035</v>
      </c>
      <c r="L163" s="273">
        <v>816</v>
      </c>
      <c r="M163" s="275">
        <v>1393</v>
      </c>
      <c r="N163" s="275">
        <v>2264</v>
      </c>
      <c r="O163" s="273">
        <v>2809</v>
      </c>
      <c r="P163" s="275">
        <v>2662</v>
      </c>
      <c r="Q163" s="273">
        <v>2411</v>
      </c>
      <c r="R163" s="275">
        <v>460</v>
      </c>
      <c r="S163" s="273">
        <v>411</v>
      </c>
      <c r="T163" s="275">
        <v>1525</v>
      </c>
      <c r="U163" s="273">
        <v>1284</v>
      </c>
      <c r="V163" s="275">
        <v>1985</v>
      </c>
      <c r="W163" s="273">
        <v>1695</v>
      </c>
      <c r="X163" s="275">
        <v>3680</v>
      </c>
      <c r="Y163" s="275">
        <v>871</v>
      </c>
      <c r="Z163" s="273">
        <v>2809</v>
      </c>
      <c r="AA163" s="18"/>
    </row>
    <row r="164" spans="1:27">
      <c r="A164" s="84">
        <v>8</v>
      </c>
      <c r="B164" s="85">
        <v>2</v>
      </c>
      <c r="C164" s="85">
        <v>4</v>
      </c>
      <c r="D164" s="43">
        <v>954036</v>
      </c>
      <c r="E164" s="70" t="s">
        <v>145</v>
      </c>
      <c r="F164" s="274">
        <v>17691</v>
      </c>
      <c r="G164" s="275">
        <v>2600</v>
      </c>
      <c r="H164" s="275">
        <v>2530</v>
      </c>
      <c r="I164" s="275">
        <v>3223</v>
      </c>
      <c r="J164" s="275">
        <v>3184</v>
      </c>
      <c r="K164" s="275">
        <v>3304</v>
      </c>
      <c r="L164" s="273">
        <v>2850</v>
      </c>
      <c r="M164" s="275">
        <v>5130</v>
      </c>
      <c r="N164" s="275">
        <v>8353</v>
      </c>
      <c r="O164" s="273">
        <v>9338</v>
      </c>
      <c r="P164" s="275">
        <v>9064</v>
      </c>
      <c r="Q164" s="273">
        <v>8627</v>
      </c>
      <c r="R164" s="275">
        <v>1599</v>
      </c>
      <c r="S164" s="273">
        <v>1624</v>
      </c>
      <c r="T164" s="275">
        <v>4788</v>
      </c>
      <c r="U164" s="273">
        <v>4550</v>
      </c>
      <c r="V164" s="275">
        <v>6387</v>
      </c>
      <c r="W164" s="273">
        <v>6174</v>
      </c>
      <c r="X164" s="275">
        <v>12561</v>
      </c>
      <c r="Y164" s="275">
        <v>3223</v>
      </c>
      <c r="Z164" s="273">
        <v>9338</v>
      </c>
      <c r="AA164" s="18"/>
    </row>
    <row r="165" spans="1:27">
      <c r="A165" s="84">
        <v>3</v>
      </c>
      <c r="B165" s="85">
        <v>4</v>
      </c>
      <c r="C165" s="85">
        <v>2</v>
      </c>
      <c r="D165" s="43">
        <v>958000</v>
      </c>
      <c r="E165" s="70" t="s">
        <v>275</v>
      </c>
      <c r="F165" s="274">
        <v>26077</v>
      </c>
      <c r="G165" s="275">
        <v>3420</v>
      </c>
      <c r="H165" s="275">
        <v>3382</v>
      </c>
      <c r="I165" s="275">
        <v>4523</v>
      </c>
      <c r="J165" s="275">
        <v>4839</v>
      </c>
      <c r="K165" s="275">
        <v>5524</v>
      </c>
      <c r="L165" s="273">
        <v>4389</v>
      </c>
      <c r="M165" s="275">
        <v>6802</v>
      </c>
      <c r="N165" s="275">
        <v>11325</v>
      </c>
      <c r="O165" s="273">
        <v>14752</v>
      </c>
      <c r="P165" s="275">
        <v>13558</v>
      </c>
      <c r="Q165" s="273">
        <v>12519</v>
      </c>
      <c r="R165" s="275">
        <v>2353</v>
      </c>
      <c r="S165" s="273">
        <v>2170</v>
      </c>
      <c r="T165" s="275">
        <v>7694</v>
      </c>
      <c r="U165" s="273">
        <v>7058</v>
      </c>
      <c r="V165" s="275">
        <v>10047</v>
      </c>
      <c r="W165" s="273">
        <v>9228</v>
      </c>
      <c r="X165" s="275">
        <v>19275</v>
      </c>
      <c r="Y165" s="275">
        <v>4523</v>
      </c>
      <c r="Z165" s="273">
        <v>14752</v>
      </c>
      <c r="AA165" s="18"/>
    </row>
    <row r="166" spans="1:27">
      <c r="A166" s="84">
        <v>9</v>
      </c>
      <c r="B166" s="85">
        <v>3</v>
      </c>
      <c r="C166" s="85">
        <v>4</v>
      </c>
      <c r="D166" s="43">
        <v>958004</v>
      </c>
      <c r="E166" s="70" t="s">
        <v>146</v>
      </c>
      <c r="F166" s="274">
        <v>14374</v>
      </c>
      <c r="G166" s="275">
        <v>2031</v>
      </c>
      <c r="H166" s="275">
        <v>2101</v>
      </c>
      <c r="I166" s="275">
        <v>2531</v>
      </c>
      <c r="J166" s="275">
        <v>2612</v>
      </c>
      <c r="K166" s="275">
        <v>2928</v>
      </c>
      <c r="L166" s="273">
        <v>2171</v>
      </c>
      <c r="M166" s="275">
        <v>4132</v>
      </c>
      <c r="N166" s="275">
        <v>6663</v>
      </c>
      <c r="O166" s="273">
        <v>7711</v>
      </c>
      <c r="P166" s="275">
        <v>7404</v>
      </c>
      <c r="Q166" s="273">
        <v>6970</v>
      </c>
      <c r="R166" s="275">
        <v>1290</v>
      </c>
      <c r="S166" s="273">
        <v>1241</v>
      </c>
      <c r="T166" s="275">
        <v>4024</v>
      </c>
      <c r="U166" s="273">
        <v>3687</v>
      </c>
      <c r="V166" s="275">
        <v>5314</v>
      </c>
      <c r="W166" s="273">
        <v>4928</v>
      </c>
      <c r="X166" s="275">
        <v>10242</v>
      </c>
      <c r="Y166" s="275">
        <v>2531</v>
      </c>
      <c r="Z166" s="273">
        <v>7711</v>
      </c>
      <c r="AA166" s="18"/>
    </row>
    <row r="167" spans="1:27">
      <c r="A167" s="84">
        <v>6</v>
      </c>
      <c r="B167" s="85">
        <v>4</v>
      </c>
      <c r="C167" s="85">
        <v>3</v>
      </c>
      <c r="D167" s="43">
        <v>958040</v>
      </c>
      <c r="E167" s="70" t="s">
        <v>147</v>
      </c>
      <c r="F167" s="274">
        <v>4889</v>
      </c>
      <c r="G167" s="275">
        <v>592</v>
      </c>
      <c r="H167" s="275">
        <v>611</v>
      </c>
      <c r="I167" s="275">
        <v>813</v>
      </c>
      <c r="J167" s="275">
        <v>980</v>
      </c>
      <c r="K167" s="275">
        <v>1066</v>
      </c>
      <c r="L167" s="273">
        <v>827</v>
      </c>
      <c r="M167" s="275">
        <v>1203</v>
      </c>
      <c r="N167" s="275">
        <v>2016</v>
      </c>
      <c r="O167" s="273">
        <v>2873</v>
      </c>
      <c r="P167" s="275">
        <v>2616</v>
      </c>
      <c r="Q167" s="273">
        <v>2273</v>
      </c>
      <c r="R167" s="275">
        <v>425</v>
      </c>
      <c r="S167" s="273">
        <v>388</v>
      </c>
      <c r="T167" s="275">
        <v>1594</v>
      </c>
      <c r="U167" s="273">
        <v>1279</v>
      </c>
      <c r="V167" s="275">
        <v>2019</v>
      </c>
      <c r="W167" s="273">
        <v>1667</v>
      </c>
      <c r="X167" s="275">
        <v>3686</v>
      </c>
      <c r="Y167" s="275">
        <v>813</v>
      </c>
      <c r="Z167" s="273">
        <v>2873</v>
      </c>
      <c r="AA167" s="18"/>
    </row>
    <row r="168" spans="1:27">
      <c r="A168" s="84">
        <v>6</v>
      </c>
      <c r="B168" s="85">
        <v>4</v>
      </c>
      <c r="C168" s="85">
        <v>3</v>
      </c>
      <c r="D168" s="43">
        <v>958044</v>
      </c>
      <c r="E168" s="70" t="s">
        <v>148</v>
      </c>
      <c r="F168" s="274">
        <v>5546</v>
      </c>
      <c r="G168" s="275">
        <v>773</v>
      </c>
      <c r="H168" s="275">
        <v>770</v>
      </c>
      <c r="I168" s="275">
        <v>892</v>
      </c>
      <c r="J168" s="275">
        <v>1042</v>
      </c>
      <c r="K168" s="275">
        <v>1220</v>
      </c>
      <c r="L168" s="273">
        <v>849</v>
      </c>
      <c r="M168" s="275">
        <v>1543</v>
      </c>
      <c r="N168" s="275">
        <v>2435</v>
      </c>
      <c r="O168" s="273">
        <v>3111</v>
      </c>
      <c r="P168" s="275">
        <v>2828</v>
      </c>
      <c r="Q168" s="273">
        <v>2718</v>
      </c>
      <c r="R168" s="275">
        <v>445</v>
      </c>
      <c r="S168" s="273">
        <v>447</v>
      </c>
      <c r="T168" s="275">
        <v>1626</v>
      </c>
      <c r="U168" s="273">
        <v>1485</v>
      </c>
      <c r="V168" s="275">
        <v>2071</v>
      </c>
      <c r="W168" s="273">
        <v>1932</v>
      </c>
      <c r="X168" s="275">
        <v>4003</v>
      </c>
      <c r="Y168" s="275">
        <v>892</v>
      </c>
      <c r="Z168" s="273">
        <v>3111</v>
      </c>
      <c r="AA168" s="18"/>
    </row>
    <row r="169" spans="1:27">
      <c r="A169" s="84">
        <v>3</v>
      </c>
      <c r="B169" s="85">
        <v>4</v>
      </c>
      <c r="C169" s="85">
        <v>2</v>
      </c>
      <c r="D169" s="43">
        <v>962000</v>
      </c>
      <c r="E169" s="70" t="s">
        <v>276</v>
      </c>
      <c r="F169" s="274">
        <v>20655</v>
      </c>
      <c r="G169" s="275">
        <v>2911</v>
      </c>
      <c r="H169" s="275">
        <v>2943</v>
      </c>
      <c r="I169" s="275">
        <v>3712</v>
      </c>
      <c r="J169" s="275">
        <v>3706</v>
      </c>
      <c r="K169" s="275">
        <v>4156</v>
      </c>
      <c r="L169" s="273">
        <v>3227</v>
      </c>
      <c r="M169" s="275">
        <v>5854</v>
      </c>
      <c r="N169" s="275">
        <v>9566</v>
      </c>
      <c r="O169" s="273">
        <v>11089</v>
      </c>
      <c r="P169" s="275">
        <v>10736</v>
      </c>
      <c r="Q169" s="273">
        <v>9919</v>
      </c>
      <c r="R169" s="275">
        <v>1925</v>
      </c>
      <c r="S169" s="273">
        <v>1787</v>
      </c>
      <c r="T169" s="275">
        <v>5820</v>
      </c>
      <c r="U169" s="273">
        <v>5269</v>
      </c>
      <c r="V169" s="275">
        <v>7745</v>
      </c>
      <c r="W169" s="273">
        <v>7056</v>
      </c>
      <c r="X169" s="275">
        <v>14801</v>
      </c>
      <c r="Y169" s="275">
        <v>3712</v>
      </c>
      <c r="Z169" s="273">
        <v>11089</v>
      </c>
      <c r="AA169" s="18"/>
    </row>
    <row r="170" spans="1:27">
      <c r="A170" s="84">
        <v>4</v>
      </c>
      <c r="B170" s="85">
        <v>2</v>
      </c>
      <c r="C170" s="85">
        <v>3</v>
      </c>
      <c r="D170" s="43">
        <v>962004</v>
      </c>
      <c r="E170" s="70" t="s">
        <v>149</v>
      </c>
      <c r="F170" s="274">
        <v>3109</v>
      </c>
      <c r="G170" s="275">
        <v>443</v>
      </c>
      <c r="H170" s="275">
        <v>430</v>
      </c>
      <c r="I170" s="275">
        <v>507</v>
      </c>
      <c r="J170" s="275">
        <v>554</v>
      </c>
      <c r="K170" s="275">
        <v>625</v>
      </c>
      <c r="L170" s="273">
        <v>550</v>
      </c>
      <c r="M170" s="275">
        <v>873</v>
      </c>
      <c r="N170" s="275">
        <v>1380</v>
      </c>
      <c r="O170" s="273">
        <v>1729</v>
      </c>
      <c r="P170" s="275">
        <v>1616</v>
      </c>
      <c r="Q170" s="273">
        <v>1493</v>
      </c>
      <c r="R170" s="275">
        <v>262</v>
      </c>
      <c r="S170" s="273">
        <v>245</v>
      </c>
      <c r="T170" s="275">
        <v>886</v>
      </c>
      <c r="U170" s="273">
        <v>843</v>
      </c>
      <c r="V170" s="275">
        <v>1148</v>
      </c>
      <c r="W170" s="273">
        <v>1088</v>
      </c>
      <c r="X170" s="275">
        <v>2236</v>
      </c>
      <c r="Y170" s="275">
        <v>507</v>
      </c>
      <c r="Z170" s="273">
        <v>1729</v>
      </c>
      <c r="AA170" s="18"/>
    </row>
    <row r="171" spans="1:27">
      <c r="A171" s="84">
        <v>4</v>
      </c>
      <c r="B171" s="85">
        <v>2</v>
      </c>
      <c r="C171" s="85">
        <v>3</v>
      </c>
      <c r="D171" s="43">
        <v>962016</v>
      </c>
      <c r="E171" s="70" t="s">
        <v>150</v>
      </c>
      <c r="F171" s="274">
        <v>6894</v>
      </c>
      <c r="G171" s="275">
        <v>929</v>
      </c>
      <c r="H171" s="275">
        <v>987</v>
      </c>
      <c r="I171" s="275">
        <v>1258</v>
      </c>
      <c r="J171" s="275">
        <v>1335</v>
      </c>
      <c r="K171" s="275">
        <v>1345</v>
      </c>
      <c r="L171" s="273">
        <v>1040</v>
      </c>
      <c r="M171" s="275">
        <v>1916</v>
      </c>
      <c r="N171" s="275">
        <v>3174</v>
      </c>
      <c r="O171" s="273">
        <v>3720</v>
      </c>
      <c r="P171" s="275">
        <v>3657</v>
      </c>
      <c r="Q171" s="273">
        <v>3237</v>
      </c>
      <c r="R171" s="275">
        <v>658</v>
      </c>
      <c r="S171" s="273">
        <v>600</v>
      </c>
      <c r="T171" s="275">
        <v>1963</v>
      </c>
      <c r="U171" s="273">
        <v>1757</v>
      </c>
      <c r="V171" s="275">
        <v>2621</v>
      </c>
      <c r="W171" s="273">
        <v>2357</v>
      </c>
      <c r="X171" s="275">
        <v>4978</v>
      </c>
      <c r="Y171" s="275">
        <v>1258</v>
      </c>
      <c r="Z171" s="273">
        <v>3720</v>
      </c>
      <c r="AA171" s="18"/>
    </row>
    <row r="172" spans="1:27">
      <c r="A172" s="84">
        <v>8</v>
      </c>
      <c r="B172" s="85">
        <v>2</v>
      </c>
      <c r="C172" s="85">
        <v>4</v>
      </c>
      <c r="D172" s="43">
        <v>962024</v>
      </c>
      <c r="E172" s="70" t="s">
        <v>151</v>
      </c>
      <c r="F172" s="274">
        <v>17998</v>
      </c>
      <c r="G172" s="275">
        <v>2454</v>
      </c>
      <c r="H172" s="275">
        <v>2469</v>
      </c>
      <c r="I172" s="275">
        <v>3181</v>
      </c>
      <c r="J172" s="275">
        <v>3364</v>
      </c>
      <c r="K172" s="275">
        <v>3625</v>
      </c>
      <c r="L172" s="273">
        <v>2905</v>
      </c>
      <c r="M172" s="275">
        <v>4923</v>
      </c>
      <c r="N172" s="275">
        <v>8104</v>
      </c>
      <c r="O172" s="273">
        <v>9894</v>
      </c>
      <c r="P172" s="275">
        <v>9371</v>
      </c>
      <c r="Q172" s="273">
        <v>8627</v>
      </c>
      <c r="R172" s="275">
        <v>1669</v>
      </c>
      <c r="S172" s="273">
        <v>1512</v>
      </c>
      <c r="T172" s="275">
        <v>5143</v>
      </c>
      <c r="U172" s="273">
        <v>4751</v>
      </c>
      <c r="V172" s="275">
        <v>6812</v>
      </c>
      <c r="W172" s="273">
        <v>6263</v>
      </c>
      <c r="X172" s="275">
        <v>13075</v>
      </c>
      <c r="Y172" s="275">
        <v>3181</v>
      </c>
      <c r="Z172" s="273">
        <v>9894</v>
      </c>
      <c r="AA172" s="18"/>
    </row>
    <row r="173" spans="1:27">
      <c r="A173" s="84">
        <v>8</v>
      </c>
      <c r="B173" s="85">
        <v>2</v>
      </c>
      <c r="C173" s="85">
        <v>4</v>
      </c>
      <c r="D173" s="43">
        <v>962032</v>
      </c>
      <c r="E173" s="70" t="s">
        <v>152</v>
      </c>
      <c r="F173" s="274">
        <v>14415</v>
      </c>
      <c r="G173" s="275">
        <v>2110</v>
      </c>
      <c r="H173" s="275">
        <v>2145</v>
      </c>
      <c r="I173" s="275">
        <v>2519</v>
      </c>
      <c r="J173" s="275">
        <v>2625</v>
      </c>
      <c r="K173" s="275">
        <v>2823</v>
      </c>
      <c r="L173" s="273">
        <v>2193</v>
      </c>
      <c r="M173" s="275">
        <v>4255</v>
      </c>
      <c r="N173" s="275">
        <v>6774</v>
      </c>
      <c r="O173" s="273">
        <v>7641</v>
      </c>
      <c r="P173" s="275">
        <v>7391</v>
      </c>
      <c r="Q173" s="273">
        <v>7024</v>
      </c>
      <c r="R173" s="275">
        <v>1278</v>
      </c>
      <c r="S173" s="273">
        <v>1241</v>
      </c>
      <c r="T173" s="275">
        <v>3924</v>
      </c>
      <c r="U173" s="273">
        <v>3717</v>
      </c>
      <c r="V173" s="275">
        <v>5202</v>
      </c>
      <c r="W173" s="273">
        <v>4958</v>
      </c>
      <c r="X173" s="275">
        <v>10160</v>
      </c>
      <c r="Y173" s="275">
        <v>2519</v>
      </c>
      <c r="Z173" s="273">
        <v>7641</v>
      </c>
      <c r="AA173" s="18"/>
    </row>
    <row r="174" spans="1:27">
      <c r="A174" s="84">
        <v>9</v>
      </c>
      <c r="B174" s="85">
        <v>3</v>
      </c>
      <c r="C174" s="85">
        <v>4</v>
      </c>
      <c r="D174" s="43">
        <v>962040</v>
      </c>
      <c r="E174" s="70" t="s">
        <v>153</v>
      </c>
      <c r="F174" s="274">
        <v>9889</v>
      </c>
      <c r="G174" s="275">
        <v>1312</v>
      </c>
      <c r="H174" s="275">
        <v>1320</v>
      </c>
      <c r="I174" s="275">
        <v>1720</v>
      </c>
      <c r="J174" s="275">
        <v>1886</v>
      </c>
      <c r="K174" s="275">
        <v>2046</v>
      </c>
      <c r="L174" s="273">
        <v>1605</v>
      </c>
      <c r="M174" s="275">
        <v>2632</v>
      </c>
      <c r="N174" s="275">
        <v>4352</v>
      </c>
      <c r="O174" s="273">
        <v>5537</v>
      </c>
      <c r="P174" s="275">
        <v>5026</v>
      </c>
      <c r="Q174" s="273">
        <v>4863</v>
      </c>
      <c r="R174" s="275">
        <v>893</v>
      </c>
      <c r="S174" s="273">
        <v>827</v>
      </c>
      <c r="T174" s="275">
        <v>2833</v>
      </c>
      <c r="U174" s="273">
        <v>2704</v>
      </c>
      <c r="V174" s="275">
        <v>3726</v>
      </c>
      <c r="W174" s="273">
        <v>3531</v>
      </c>
      <c r="X174" s="275">
        <v>7257</v>
      </c>
      <c r="Y174" s="275">
        <v>1720</v>
      </c>
      <c r="Z174" s="273">
        <v>5537</v>
      </c>
      <c r="AA174" s="18"/>
    </row>
    <row r="175" spans="1:27">
      <c r="A175" s="84">
        <v>6</v>
      </c>
      <c r="B175" s="85">
        <v>4</v>
      </c>
      <c r="C175" s="85">
        <v>3</v>
      </c>
      <c r="D175" s="43">
        <v>962052</v>
      </c>
      <c r="E175" s="70" t="s">
        <v>154</v>
      </c>
      <c r="F175" s="274">
        <v>4971</v>
      </c>
      <c r="G175" s="275">
        <v>694</v>
      </c>
      <c r="H175" s="275">
        <v>652</v>
      </c>
      <c r="I175" s="275">
        <v>848</v>
      </c>
      <c r="J175" s="275">
        <v>1004</v>
      </c>
      <c r="K175" s="275">
        <v>979</v>
      </c>
      <c r="L175" s="273">
        <v>794</v>
      </c>
      <c r="M175" s="275">
        <v>1346</v>
      </c>
      <c r="N175" s="275">
        <v>2194</v>
      </c>
      <c r="O175" s="273">
        <v>2777</v>
      </c>
      <c r="P175" s="275">
        <v>2586</v>
      </c>
      <c r="Q175" s="273">
        <v>2385</v>
      </c>
      <c r="R175" s="275">
        <v>443</v>
      </c>
      <c r="S175" s="273">
        <v>405</v>
      </c>
      <c r="T175" s="275">
        <v>1441</v>
      </c>
      <c r="U175" s="273">
        <v>1336</v>
      </c>
      <c r="V175" s="275">
        <v>1884</v>
      </c>
      <c r="W175" s="273">
        <v>1741</v>
      </c>
      <c r="X175" s="275">
        <v>3625</v>
      </c>
      <c r="Y175" s="275">
        <v>848</v>
      </c>
      <c r="Z175" s="273">
        <v>2777</v>
      </c>
      <c r="AA175" s="18"/>
    </row>
    <row r="176" spans="1:27">
      <c r="A176" s="84">
        <v>4</v>
      </c>
      <c r="B176" s="85">
        <v>2</v>
      </c>
      <c r="C176" s="85">
        <v>3</v>
      </c>
      <c r="D176" s="43">
        <v>962060</v>
      </c>
      <c r="E176" s="70" t="s">
        <v>155</v>
      </c>
      <c r="F176" s="274">
        <v>3860</v>
      </c>
      <c r="G176" s="275">
        <v>539</v>
      </c>
      <c r="H176" s="275">
        <v>542</v>
      </c>
      <c r="I176" s="275">
        <v>715</v>
      </c>
      <c r="J176" s="275">
        <v>718</v>
      </c>
      <c r="K176" s="275">
        <v>732</v>
      </c>
      <c r="L176" s="273">
        <v>614</v>
      </c>
      <c r="M176" s="275">
        <v>1081</v>
      </c>
      <c r="N176" s="275">
        <v>1796</v>
      </c>
      <c r="O176" s="273">
        <v>2064</v>
      </c>
      <c r="P176" s="275">
        <v>2012</v>
      </c>
      <c r="Q176" s="273">
        <v>1848</v>
      </c>
      <c r="R176" s="275">
        <v>382</v>
      </c>
      <c r="S176" s="273">
        <v>333</v>
      </c>
      <c r="T176" s="275">
        <v>1052</v>
      </c>
      <c r="U176" s="273">
        <v>1012</v>
      </c>
      <c r="V176" s="275">
        <v>1434</v>
      </c>
      <c r="W176" s="273">
        <v>1345</v>
      </c>
      <c r="X176" s="275">
        <v>2779</v>
      </c>
      <c r="Y176" s="275">
        <v>715</v>
      </c>
      <c r="Z176" s="273">
        <v>2064</v>
      </c>
      <c r="AA176" s="18"/>
    </row>
    <row r="177" spans="1:30">
      <c r="A177" s="84">
        <v>3</v>
      </c>
      <c r="B177" s="85">
        <v>4</v>
      </c>
      <c r="C177" s="85">
        <v>2</v>
      </c>
      <c r="D177" s="43">
        <v>966000</v>
      </c>
      <c r="E177" s="70" t="s">
        <v>277</v>
      </c>
      <c r="F177" s="274">
        <v>27339</v>
      </c>
      <c r="G177" s="275">
        <v>3763</v>
      </c>
      <c r="H177" s="275">
        <v>3809</v>
      </c>
      <c r="I177" s="275">
        <v>4800</v>
      </c>
      <c r="J177" s="275">
        <v>4960</v>
      </c>
      <c r="K177" s="275">
        <v>5518</v>
      </c>
      <c r="L177" s="273">
        <v>4489</v>
      </c>
      <c r="M177" s="275">
        <v>7572</v>
      </c>
      <c r="N177" s="275">
        <v>12372</v>
      </c>
      <c r="O177" s="273">
        <v>14967</v>
      </c>
      <c r="P177" s="275">
        <v>14347</v>
      </c>
      <c r="Q177" s="273">
        <v>12992</v>
      </c>
      <c r="R177" s="275">
        <v>2514</v>
      </c>
      <c r="S177" s="273">
        <v>2286</v>
      </c>
      <c r="T177" s="275">
        <v>7902</v>
      </c>
      <c r="U177" s="273">
        <v>7065</v>
      </c>
      <c r="V177" s="275">
        <v>10416</v>
      </c>
      <c r="W177" s="273">
        <v>9351</v>
      </c>
      <c r="X177" s="275">
        <v>19767</v>
      </c>
      <c r="Y177" s="275">
        <v>4800</v>
      </c>
      <c r="Z177" s="273">
        <v>14967</v>
      </c>
      <c r="AA177" s="18"/>
    </row>
    <row r="178" spans="1:30">
      <c r="A178" s="84">
        <v>3</v>
      </c>
      <c r="B178" s="85">
        <v>4</v>
      </c>
      <c r="C178" s="85">
        <v>2</v>
      </c>
      <c r="D178" s="43">
        <v>970000</v>
      </c>
      <c r="E178" s="70" t="s">
        <v>278</v>
      </c>
      <c r="F178" s="274">
        <v>34427</v>
      </c>
      <c r="G178" s="275">
        <v>5001</v>
      </c>
      <c r="H178" s="275">
        <v>4851</v>
      </c>
      <c r="I178" s="275">
        <v>6181</v>
      </c>
      <c r="J178" s="275">
        <v>6272</v>
      </c>
      <c r="K178" s="275">
        <v>6761</v>
      </c>
      <c r="L178" s="273">
        <v>5361</v>
      </c>
      <c r="M178" s="275">
        <v>9852</v>
      </c>
      <c r="N178" s="275">
        <v>16033</v>
      </c>
      <c r="O178" s="273">
        <v>18394</v>
      </c>
      <c r="P178" s="275">
        <v>17907</v>
      </c>
      <c r="Q178" s="273">
        <v>16520</v>
      </c>
      <c r="R178" s="275">
        <v>3233</v>
      </c>
      <c r="S178" s="273">
        <v>2948</v>
      </c>
      <c r="T178" s="275">
        <v>9645</v>
      </c>
      <c r="U178" s="273">
        <v>8749</v>
      </c>
      <c r="V178" s="275">
        <v>12878</v>
      </c>
      <c r="W178" s="273">
        <v>11697</v>
      </c>
      <c r="X178" s="275">
        <v>24575</v>
      </c>
      <c r="Y178" s="275">
        <v>6181</v>
      </c>
      <c r="Z178" s="273">
        <v>18394</v>
      </c>
      <c r="AA178" s="18"/>
    </row>
    <row r="179" spans="1:30">
      <c r="A179" s="84">
        <v>8</v>
      </c>
      <c r="B179" s="85">
        <v>2</v>
      </c>
      <c r="C179" s="85">
        <v>4</v>
      </c>
      <c r="D179" s="43">
        <v>970040</v>
      </c>
      <c r="E179" s="70" t="s">
        <v>156</v>
      </c>
      <c r="F179" s="274">
        <v>19923</v>
      </c>
      <c r="G179" s="275">
        <v>3062</v>
      </c>
      <c r="H179" s="275">
        <v>2845</v>
      </c>
      <c r="I179" s="275">
        <v>3515</v>
      </c>
      <c r="J179" s="275">
        <v>3341</v>
      </c>
      <c r="K179" s="275">
        <v>3499</v>
      </c>
      <c r="L179" s="273">
        <v>3661</v>
      </c>
      <c r="M179" s="275">
        <v>5907</v>
      </c>
      <c r="N179" s="275">
        <v>9422</v>
      </c>
      <c r="O179" s="273">
        <v>10501</v>
      </c>
      <c r="P179" s="275">
        <v>10135</v>
      </c>
      <c r="Q179" s="273">
        <v>9788</v>
      </c>
      <c r="R179" s="275">
        <v>1818</v>
      </c>
      <c r="S179" s="273">
        <v>1697</v>
      </c>
      <c r="T179" s="275">
        <v>5255</v>
      </c>
      <c r="U179" s="273">
        <v>5246</v>
      </c>
      <c r="V179" s="275">
        <v>7073</v>
      </c>
      <c r="W179" s="273">
        <v>6943</v>
      </c>
      <c r="X179" s="275">
        <v>14016</v>
      </c>
      <c r="Y179" s="275">
        <v>3515</v>
      </c>
      <c r="Z179" s="273">
        <v>10501</v>
      </c>
      <c r="AA179" s="18"/>
    </row>
    <row r="180" spans="1:30">
      <c r="A180" s="84">
        <v>3</v>
      </c>
      <c r="B180" s="85">
        <v>4</v>
      </c>
      <c r="C180" s="85">
        <v>2</v>
      </c>
      <c r="D180" s="43">
        <v>974000</v>
      </c>
      <c r="E180" s="70" t="s">
        <v>279</v>
      </c>
      <c r="F180" s="274">
        <v>33232</v>
      </c>
      <c r="G180" s="275">
        <v>4456</v>
      </c>
      <c r="H180" s="275">
        <v>4516</v>
      </c>
      <c r="I180" s="275">
        <v>5919</v>
      </c>
      <c r="J180" s="275">
        <v>6324</v>
      </c>
      <c r="K180" s="275">
        <v>6816</v>
      </c>
      <c r="L180" s="273">
        <v>5201</v>
      </c>
      <c r="M180" s="275">
        <v>8972</v>
      </c>
      <c r="N180" s="275">
        <v>14891</v>
      </c>
      <c r="O180" s="273">
        <v>18341</v>
      </c>
      <c r="P180" s="275">
        <v>17329</v>
      </c>
      <c r="Q180" s="273">
        <v>15903</v>
      </c>
      <c r="R180" s="275">
        <v>3097</v>
      </c>
      <c r="S180" s="273">
        <v>2822</v>
      </c>
      <c r="T180" s="275">
        <v>9637</v>
      </c>
      <c r="U180" s="273">
        <v>8704</v>
      </c>
      <c r="V180" s="275">
        <v>12734</v>
      </c>
      <c r="W180" s="273">
        <v>11526</v>
      </c>
      <c r="X180" s="275">
        <v>24260</v>
      </c>
      <c r="Y180" s="275">
        <v>5919</v>
      </c>
      <c r="Z180" s="273">
        <v>18341</v>
      </c>
      <c r="AA180" s="18"/>
    </row>
    <row r="181" spans="1:30">
      <c r="A181" s="84">
        <v>9</v>
      </c>
      <c r="B181" s="85">
        <v>3</v>
      </c>
      <c r="C181" s="85">
        <v>4</v>
      </c>
      <c r="D181" s="43">
        <v>974028</v>
      </c>
      <c r="E181" s="70" t="s">
        <v>157</v>
      </c>
      <c r="F181" s="274">
        <v>13681</v>
      </c>
      <c r="G181" s="275">
        <v>1985</v>
      </c>
      <c r="H181" s="275">
        <v>1964</v>
      </c>
      <c r="I181" s="275">
        <v>2413</v>
      </c>
      <c r="J181" s="275">
        <v>2448</v>
      </c>
      <c r="K181" s="275">
        <v>2725</v>
      </c>
      <c r="L181" s="273">
        <v>2146</v>
      </c>
      <c r="M181" s="275">
        <v>3949</v>
      </c>
      <c r="N181" s="275">
        <v>6362</v>
      </c>
      <c r="O181" s="273">
        <v>7319</v>
      </c>
      <c r="P181" s="275">
        <v>7207</v>
      </c>
      <c r="Q181" s="273">
        <v>6474</v>
      </c>
      <c r="R181" s="275">
        <v>1277</v>
      </c>
      <c r="S181" s="273">
        <v>1136</v>
      </c>
      <c r="T181" s="275">
        <v>3930</v>
      </c>
      <c r="U181" s="273">
        <v>3389</v>
      </c>
      <c r="V181" s="275">
        <v>5207</v>
      </c>
      <c r="W181" s="273">
        <v>4525</v>
      </c>
      <c r="X181" s="275">
        <v>9732</v>
      </c>
      <c r="Y181" s="275">
        <v>2413</v>
      </c>
      <c r="Z181" s="273">
        <v>7319</v>
      </c>
      <c r="AA181" s="18"/>
    </row>
    <row r="182" spans="1:30">
      <c r="A182" s="84">
        <v>5</v>
      </c>
      <c r="B182" s="85">
        <v>3</v>
      </c>
      <c r="C182" s="85">
        <v>3</v>
      </c>
      <c r="D182" s="43">
        <v>974040</v>
      </c>
      <c r="E182" s="70" t="s">
        <v>158</v>
      </c>
      <c r="F182" s="274">
        <v>9531</v>
      </c>
      <c r="G182" s="275">
        <v>1404</v>
      </c>
      <c r="H182" s="275">
        <v>1361</v>
      </c>
      <c r="I182" s="275">
        <v>1638</v>
      </c>
      <c r="J182" s="275">
        <v>1757</v>
      </c>
      <c r="K182" s="275">
        <v>1816</v>
      </c>
      <c r="L182" s="273">
        <v>1555</v>
      </c>
      <c r="M182" s="275">
        <v>2765</v>
      </c>
      <c r="N182" s="275">
        <v>4403</v>
      </c>
      <c r="O182" s="273">
        <v>5128</v>
      </c>
      <c r="P182" s="275">
        <v>4863</v>
      </c>
      <c r="Q182" s="273">
        <v>4668</v>
      </c>
      <c r="R182" s="275">
        <v>864</v>
      </c>
      <c r="S182" s="273">
        <v>774</v>
      </c>
      <c r="T182" s="275">
        <v>2557</v>
      </c>
      <c r="U182" s="273">
        <v>2571</v>
      </c>
      <c r="V182" s="275">
        <v>3421</v>
      </c>
      <c r="W182" s="273">
        <v>3345</v>
      </c>
      <c r="X182" s="275">
        <v>6766</v>
      </c>
      <c r="Y182" s="275">
        <v>1638</v>
      </c>
      <c r="Z182" s="273">
        <v>5128</v>
      </c>
      <c r="AA182" s="18"/>
    </row>
    <row r="183" spans="1:30">
      <c r="A183" s="84">
        <v>6</v>
      </c>
      <c r="B183" s="85">
        <v>4</v>
      </c>
      <c r="C183" s="85">
        <v>3</v>
      </c>
      <c r="D183" s="43">
        <v>974044</v>
      </c>
      <c r="E183" s="70" t="s">
        <v>159</v>
      </c>
      <c r="F183" s="274">
        <v>4644</v>
      </c>
      <c r="G183" s="275">
        <v>594</v>
      </c>
      <c r="H183" s="275">
        <v>652</v>
      </c>
      <c r="I183" s="275">
        <v>808</v>
      </c>
      <c r="J183" s="275">
        <v>870</v>
      </c>
      <c r="K183" s="275">
        <v>987</v>
      </c>
      <c r="L183" s="273">
        <v>733</v>
      </c>
      <c r="M183" s="275">
        <v>1246</v>
      </c>
      <c r="N183" s="275">
        <v>2054</v>
      </c>
      <c r="O183" s="273">
        <v>2590</v>
      </c>
      <c r="P183" s="275">
        <v>2413</v>
      </c>
      <c r="Q183" s="273">
        <v>2231</v>
      </c>
      <c r="R183" s="275">
        <v>424</v>
      </c>
      <c r="S183" s="273">
        <v>384</v>
      </c>
      <c r="T183" s="275">
        <v>1340</v>
      </c>
      <c r="U183" s="273">
        <v>1250</v>
      </c>
      <c r="V183" s="275">
        <v>1764</v>
      </c>
      <c r="W183" s="273">
        <v>1634</v>
      </c>
      <c r="X183" s="275">
        <v>3398</v>
      </c>
      <c r="Y183" s="275">
        <v>808</v>
      </c>
      <c r="Z183" s="273">
        <v>2590</v>
      </c>
      <c r="AA183" s="18"/>
      <c r="AB183" s="48"/>
      <c r="AC183" s="48"/>
      <c r="AD183" s="48"/>
    </row>
    <row r="184" spans="1:30">
      <c r="A184" s="84">
        <v>3</v>
      </c>
      <c r="B184" s="85">
        <v>3</v>
      </c>
      <c r="C184" s="85">
        <v>2</v>
      </c>
      <c r="D184" s="43">
        <v>978000</v>
      </c>
      <c r="E184" s="70" t="s">
        <v>280</v>
      </c>
      <c r="F184" s="274">
        <v>10902</v>
      </c>
      <c r="G184" s="275">
        <v>1545</v>
      </c>
      <c r="H184" s="275">
        <v>1459</v>
      </c>
      <c r="I184" s="275">
        <v>1946</v>
      </c>
      <c r="J184" s="275">
        <v>2004</v>
      </c>
      <c r="K184" s="275">
        <v>2239</v>
      </c>
      <c r="L184" s="273">
        <v>1709</v>
      </c>
      <c r="M184" s="275">
        <v>3004</v>
      </c>
      <c r="N184" s="275">
        <v>4950</v>
      </c>
      <c r="O184" s="273">
        <v>5952</v>
      </c>
      <c r="P184" s="275">
        <v>5602</v>
      </c>
      <c r="Q184" s="273">
        <v>5300</v>
      </c>
      <c r="R184" s="275">
        <v>973</v>
      </c>
      <c r="S184" s="273">
        <v>973</v>
      </c>
      <c r="T184" s="275">
        <v>3088</v>
      </c>
      <c r="U184" s="273">
        <v>2864</v>
      </c>
      <c r="V184" s="275">
        <v>4061</v>
      </c>
      <c r="W184" s="273">
        <v>3837</v>
      </c>
      <c r="X184" s="275">
        <v>7898</v>
      </c>
      <c r="Y184" s="275">
        <v>1946</v>
      </c>
      <c r="Z184" s="273">
        <v>5952</v>
      </c>
      <c r="AA184" s="18"/>
      <c r="AB184" s="48"/>
      <c r="AC184" s="48"/>
      <c r="AD184" s="48"/>
    </row>
    <row r="185" spans="1:30">
      <c r="A185" s="84">
        <v>4</v>
      </c>
      <c r="B185" s="85">
        <v>1</v>
      </c>
      <c r="C185" s="85">
        <v>3</v>
      </c>
      <c r="D185" s="43">
        <v>978004</v>
      </c>
      <c r="E185" s="70" t="s">
        <v>160</v>
      </c>
      <c r="F185" s="274">
        <v>9957</v>
      </c>
      <c r="G185" s="275">
        <v>1370</v>
      </c>
      <c r="H185" s="275">
        <v>1402</v>
      </c>
      <c r="I185" s="275">
        <v>1758</v>
      </c>
      <c r="J185" s="275">
        <v>1812</v>
      </c>
      <c r="K185" s="275">
        <v>1998</v>
      </c>
      <c r="L185" s="273">
        <v>1617</v>
      </c>
      <c r="M185" s="275">
        <v>2772</v>
      </c>
      <c r="N185" s="275">
        <v>4530</v>
      </c>
      <c r="O185" s="273">
        <v>5427</v>
      </c>
      <c r="P185" s="275">
        <v>5206</v>
      </c>
      <c r="Q185" s="273">
        <v>4751</v>
      </c>
      <c r="R185" s="275">
        <v>915</v>
      </c>
      <c r="S185" s="273">
        <v>843</v>
      </c>
      <c r="T185" s="275">
        <v>2860</v>
      </c>
      <c r="U185" s="273">
        <v>2567</v>
      </c>
      <c r="V185" s="275">
        <v>3775</v>
      </c>
      <c r="W185" s="273">
        <v>3410</v>
      </c>
      <c r="X185" s="275">
        <v>7185</v>
      </c>
      <c r="Y185" s="275">
        <v>1758</v>
      </c>
      <c r="Z185" s="273">
        <v>5427</v>
      </c>
      <c r="AA185" s="18"/>
      <c r="AB185" s="48"/>
      <c r="AC185" s="48"/>
      <c r="AD185" s="48"/>
    </row>
    <row r="186" spans="1:30">
      <c r="A186" s="84">
        <v>4</v>
      </c>
      <c r="B186" s="85">
        <v>2</v>
      </c>
      <c r="C186" s="85">
        <v>3</v>
      </c>
      <c r="D186" s="43">
        <v>978020</v>
      </c>
      <c r="E186" s="70" t="s">
        <v>161</v>
      </c>
      <c r="F186" s="274">
        <v>7862</v>
      </c>
      <c r="G186" s="275">
        <v>1087</v>
      </c>
      <c r="H186" s="275">
        <v>1099</v>
      </c>
      <c r="I186" s="275">
        <v>1370</v>
      </c>
      <c r="J186" s="275">
        <v>1516</v>
      </c>
      <c r="K186" s="275">
        <v>1521</v>
      </c>
      <c r="L186" s="273">
        <v>1269</v>
      </c>
      <c r="M186" s="275">
        <v>2186</v>
      </c>
      <c r="N186" s="275">
        <v>3556</v>
      </c>
      <c r="O186" s="273">
        <v>4306</v>
      </c>
      <c r="P186" s="275">
        <v>4144</v>
      </c>
      <c r="Q186" s="273">
        <v>3718</v>
      </c>
      <c r="R186" s="275">
        <v>698</v>
      </c>
      <c r="S186" s="273">
        <v>672</v>
      </c>
      <c r="T186" s="275">
        <v>2315</v>
      </c>
      <c r="U186" s="273">
        <v>1991</v>
      </c>
      <c r="V186" s="275">
        <v>3013</v>
      </c>
      <c r="W186" s="273">
        <v>2663</v>
      </c>
      <c r="X186" s="275">
        <v>5676</v>
      </c>
      <c r="Y186" s="275">
        <v>1370</v>
      </c>
      <c r="Z186" s="273">
        <v>4306</v>
      </c>
      <c r="AA186" s="18"/>
      <c r="AB186" s="48"/>
      <c r="AC186" s="48"/>
      <c r="AD186" s="48"/>
    </row>
    <row r="187" spans="1:30">
      <c r="A187" s="84">
        <v>7</v>
      </c>
      <c r="B187" s="85">
        <v>1</v>
      </c>
      <c r="C187" s="85">
        <v>4</v>
      </c>
      <c r="D187" s="43">
        <v>978024</v>
      </c>
      <c r="E187" s="70" t="s">
        <v>162</v>
      </c>
      <c r="F187" s="274">
        <v>17214</v>
      </c>
      <c r="G187" s="275">
        <v>2565</v>
      </c>
      <c r="H187" s="275">
        <v>2503</v>
      </c>
      <c r="I187" s="275">
        <v>3035</v>
      </c>
      <c r="J187" s="275">
        <v>3143</v>
      </c>
      <c r="K187" s="275">
        <v>3230</v>
      </c>
      <c r="L187" s="273">
        <v>2738</v>
      </c>
      <c r="M187" s="275">
        <v>5068</v>
      </c>
      <c r="N187" s="275">
        <v>8103</v>
      </c>
      <c r="O187" s="273">
        <v>9111</v>
      </c>
      <c r="P187" s="275">
        <v>8903</v>
      </c>
      <c r="Q187" s="273">
        <v>8311</v>
      </c>
      <c r="R187" s="275">
        <v>1580</v>
      </c>
      <c r="S187" s="273">
        <v>1455</v>
      </c>
      <c r="T187" s="275">
        <v>4733</v>
      </c>
      <c r="U187" s="273">
        <v>4378</v>
      </c>
      <c r="V187" s="275">
        <v>6313</v>
      </c>
      <c r="W187" s="273">
        <v>5833</v>
      </c>
      <c r="X187" s="275">
        <v>12146</v>
      </c>
      <c r="Y187" s="275">
        <v>3035</v>
      </c>
      <c r="Z187" s="273">
        <v>9111</v>
      </c>
      <c r="AA187" s="18"/>
      <c r="AB187" s="48"/>
      <c r="AC187" s="48"/>
      <c r="AD187" s="48"/>
    </row>
    <row r="188" spans="1:30">
      <c r="A188" s="84">
        <v>5</v>
      </c>
      <c r="B188" s="85">
        <v>3</v>
      </c>
      <c r="C188" s="85">
        <v>3</v>
      </c>
      <c r="D188" s="43">
        <v>978028</v>
      </c>
      <c r="E188" s="70" t="s">
        <v>163</v>
      </c>
      <c r="F188" s="274">
        <v>8514</v>
      </c>
      <c r="G188" s="275">
        <v>1167</v>
      </c>
      <c r="H188" s="275">
        <v>1243</v>
      </c>
      <c r="I188" s="275">
        <v>1499</v>
      </c>
      <c r="J188" s="275">
        <v>1550</v>
      </c>
      <c r="K188" s="275">
        <v>1709</v>
      </c>
      <c r="L188" s="273">
        <v>1346</v>
      </c>
      <c r="M188" s="275">
        <v>2410</v>
      </c>
      <c r="N188" s="275">
        <v>3909</v>
      </c>
      <c r="O188" s="273">
        <v>4605</v>
      </c>
      <c r="P188" s="275">
        <v>4416</v>
      </c>
      <c r="Q188" s="273">
        <v>4098</v>
      </c>
      <c r="R188" s="275">
        <v>785</v>
      </c>
      <c r="S188" s="273">
        <v>714</v>
      </c>
      <c r="T188" s="275">
        <v>2389</v>
      </c>
      <c r="U188" s="273">
        <v>2216</v>
      </c>
      <c r="V188" s="275">
        <v>3174</v>
      </c>
      <c r="W188" s="273">
        <v>2930</v>
      </c>
      <c r="X188" s="275">
        <v>6104</v>
      </c>
      <c r="Y188" s="275">
        <v>1499</v>
      </c>
      <c r="Z188" s="273">
        <v>4605</v>
      </c>
      <c r="AA188" s="18"/>
      <c r="AB188" s="48"/>
      <c r="AC188" s="48"/>
      <c r="AD188" s="48"/>
    </row>
    <row r="189" spans="1:30">
      <c r="A189" s="84">
        <v>4</v>
      </c>
      <c r="B189" s="85">
        <v>2</v>
      </c>
      <c r="C189" s="85">
        <v>3</v>
      </c>
      <c r="D189" s="43">
        <v>978032</v>
      </c>
      <c r="E189" s="70" t="s">
        <v>164</v>
      </c>
      <c r="F189" s="274">
        <v>5204</v>
      </c>
      <c r="G189" s="275">
        <v>739</v>
      </c>
      <c r="H189" s="275">
        <v>713</v>
      </c>
      <c r="I189" s="275">
        <v>917</v>
      </c>
      <c r="J189" s="275">
        <v>969</v>
      </c>
      <c r="K189" s="275">
        <v>1052</v>
      </c>
      <c r="L189" s="273">
        <v>814</v>
      </c>
      <c r="M189" s="275">
        <v>1452</v>
      </c>
      <c r="N189" s="275">
        <v>2369</v>
      </c>
      <c r="O189" s="273">
        <v>2835</v>
      </c>
      <c r="P189" s="275">
        <v>2620</v>
      </c>
      <c r="Q189" s="273">
        <v>2584</v>
      </c>
      <c r="R189" s="275">
        <v>470</v>
      </c>
      <c r="S189" s="273">
        <v>447</v>
      </c>
      <c r="T189" s="275">
        <v>1431</v>
      </c>
      <c r="U189" s="273">
        <v>1404</v>
      </c>
      <c r="V189" s="275">
        <v>1901</v>
      </c>
      <c r="W189" s="273">
        <v>1851</v>
      </c>
      <c r="X189" s="275">
        <v>3752</v>
      </c>
      <c r="Y189" s="275">
        <v>917</v>
      </c>
      <c r="Z189" s="273">
        <v>2835</v>
      </c>
      <c r="AA189" s="18"/>
    </row>
    <row r="190" spans="1:30">
      <c r="A190" s="84">
        <v>8</v>
      </c>
      <c r="B190" s="85">
        <v>2</v>
      </c>
      <c r="C190" s="85">
        <v>4</v>
      </c>
      <c r="D190" s="43">
        <v>978036</v>
      </c>
      <c r="E190" s="70" t="s">
        <v>165</v>
      </c>
      <c r="F190" s="274">
        <v>11350</v>
      </c>
      <c r="G190" s="275">
        <v>1662</v>
      </c>
      <c r="H190" s="275">
        <v>1625</v>
      </c>
      <c r="I190" s="275">
        <v>2060</v>
      </c>
      <c r="J190" s="275">
        <v>2154</v>
      </c>
      <c r="K190" s="275">
        <v>2140</v>
      </c>
      <c r="L190" s="273">
        <v>1709</v>
      </c>
      <c r="M190" s="275">
        <v>3287</v>
      </c>
      <c r="N190" s="275">
        <v>5347</v>
      </c>
      <c r="O190" s="273">
        <v>6003</v>
      </c>
      <c r="P190" s="275">
        <v>5781</v>
      </c>
      <c r="Q190" s="273">
        <v>5569</v>
      </c>
      <c r="R190" s="275">
        <v>1064</v>
      </c>
      <c r="S190" s="273">
        <v>996</v>
      </c>
      <c r="T190" s="275">
        <v>3053</v>
      </c>
      <c r="U190" s="273">
        <v>2950</v>
      </c>
      <c r="V190" s="275">
        <v>4117</v>
      </c>
      <c r="W190" s="273">
        <v>3946</v>
      </c>
      <c r="X190" s="275">
        <v>8063</v>
      </c>
      <c r="Y190" s="275">
        <v>2060</v>
      </c>
      <c r="Z190" s="273">
        <v>6003</v>
      </c>
      <c r="AA190" s="18"/>
    </row>
    <row r="191" spans="1:30">
      <c r="A191" s="86">
        <v>5</v>
      </c>
      <c r="B191" s="87">
        <v>3</v>
      </c>
      <c r="C191" s="87">
        <v>3</v>
      </c>
      <c r="D191" s="81">
        <v>978040</v>
      </c>
      <c r="E191" s="71" t="s">
        <v>166</v>
      </c>
      <c r="F191" s="279">
        <v>5597</v>
      </c>
      <c r="G191" s="280">
        <v>762</v>
      </c>
      <c r="H191" s="280">
        <v>778</v>
      </c>
      <c r="I191" s="280">
        <v>957</v>
      </c>
      <c r="J191" s="280">
        <v>1031</v>
      </c>
      <c r="K191" s="280">
        <v>1144</v>
      </c>
      <c r="L191" s="281">
        <v>925</v>
      </c>
      <c r="M191" s="280">
        <v>1540</v>
      </c>
      <c r="N191" s="280">
        <v>2497</v>
      </c>
      <c r="O191" s="281">
        <v>3100</v>
      </c>
      <c r="P191" s="280">
        <v>2894</v>
      </c>
      <c r="Q191" s="281">
        <v>2703</v>
      </c>
      <c r="R191" s="280">
        <v>476</v>
      </c>
      <c r="S191" s="281">
        <v>481</v>
      </c>
      <c r="T191" s="280">
        <v>1638</v>
      </c>
      <c r="U191" s="281">
        <v>1462</v>
      </c>
      <c r="V191" s="280">
        <v>2114</v>
      </c>
      <c r="W191" s="281">
        <v>1943</v>
      </c>
      <c r="X191" s="280">
        <v>4057</v>
      </c>
      <c r="Y191" s="280">
        <v>957</v>
      </c>
      <c r="Z191" s="281">
        <v>3100</v>
      </c>
      <c r="AA191" s="18"/>
    </row>
    <row r="192" spans="1:30">
      <c r="D192" s="17"/>
      <c r="E192" s="33" t="s">
        <v>179</v>
      </c>
      <c r="F192" s="282">
        <v>3580022</v>
      </c>
      <c r="G192" s="174">
        <v>519351</v>
      </c>
      <c r="H192" s="174">
        <v>514771</v>
      </c>
      <c r="I192" s="174">
        <v>640840</v>
      </c>
      <c r="J192" s="174">
        <v>652642</v>
      </c>
      <c r="K192" s="174">
        <v>680516</v>
      </c>
      <c r="L192" s="283">
        <v>571902</v>
      </c>
      <c r="M192" s="174">
        <v>1034122</v>
      </c>
      <c r="N192" s="174">
        <v>1674962</v>
      </c>
      <c r="O192" s="283">
        <v>1905060</v>
      </c>
      <c r="P192" s="174">
        <v>1847865</v>
      </c>
      <c r="Q192" s="283">
        <v>1732157</v>
      </c>
      <c r="R192" s="174">
        <v>330059</v>
      </c>
      <c r="S192" s="283">
        <v>310781</v>
      </c>
      <c r="T192" s="174">
        <v>986355</v>
      </c>
      <c r="U192" s="283">
        <v>918705</v>
      </c>
      <c r="V192" s="174">
        <v>1316414</v>
      </c>
      <c r="W192" s="283">
        <v>1229486</v>
      </c>
      <c r="X192" s="174">
        <v>2545900</v>
      </c>
      <c r="Y192" s="174">
        <v>640840</v>
      </c>
      <c r="Z192" s="283">
        <v>1905060</v>
      </c>
      <c r="AA192" s="29"/>
    </row>
    <row r="193" spans="1:27">
      <c r="D193" s="17"/>
      <c r="E193" s="10" t="s">
        <v>200</v>
      </c>
      <c r="F193" s="282">
        <v>1912585</v>
      </c>
      <c r="G193" s="174">
        <v>281134</v>
      </c>
      <c r="H193" s="174">
        <v>279189</v>
      </c>
      <c r="I193" s="174">
        <v>345807</v>
      </c>
      <c r="J193" s="174">
        <v>349288</v>
      </c>
      <c r="K193" s="174">
        <v>357851</v>
      </c>
      <c r="L193" s="283">
        <v>299316</v>
      </c>
      <c r="M193" s="174">
        <v>560323</v>
      </c>
      <c r="N193" s="174">
        <v>906130</v>
      </c>
      <c r="O193" s="283">
        <v>1006455</v>
      </c>
      <c r="P193" s="174">
        <v>986985</v>
      </c>
      <c r="Q193" s="283">
        <v>925600</v>
      </c>
      <c r="R193" s="174">
        <v>178220</v>
      </c>
      <c r="S193" s="283">
        <v>167587</v>
      </c>
      <c r="T193" s="174">
        <v>520585</v>
      </c>
      <c r="U193" s="283">
        <v>485870</v>
      </c>
      <c r="V193" s="174">
        <v>698805</v>
      </c>
      <c r="W193" s="283">
        <v>653457</v>
      </c>
      <c r="X193" s="174">
        <v>1352262</v>
      </c>
      <c r="Y193" s="174">
        <v>345807</v>
      </c>
      <c r="Z193" s="283">
        <v>1006455</v>
      </c>
      <c r="AA193" s="29"/>
    </row>
    <row r="194" spans="1:27">
      <c r="E194" s="11" t="s">
        <v>201</v>
      </c>
      <c r="F194" s="282">
        <v>1667437</v>
      </c>
      <c r="G194" s="174">
        <v>238217</v>
      </c>
      <c r="H194" s="174">
        <v>235582</v>
      </c>
      <c r="I194" s="174">
        <v>295033</v>
      </c>
      <c r="J194" s="174">
        <v>303354</v>
      </c>
      <c r="K194" s="174">
        <v>322665</v>
      </c>
      <c r="L194" s="283">
        <v>272586</v>
      </c>
      <c r="M194" s="174">
        <v>473799</v>
      </c>
      <c r="N194" s="174">
        <v>768832</v>
      </c>
      <c r="O194" s="283">
        <v>898605</v>
      </c>
      <c r="P194" s="174">
        <v>860880</v>
      </c>
      <c r="Q194" s="283">
        <v>806557</v>
      </c>
      <c r="R194" s="174">
        <v>151839</v>
      </c>
      <c r="S194" s="283">
        <v>143194</v>
      </c>
      <c r="T194" s="174">
        <v>465770</v>
      </c>
      <c r="U194" s="283">
        <v>432835</v>
      </c>
      <c r="V194" s="174">
        <v>617609</v>
      </c>
      <c r="W194" s="283">
        <v>576029</v>
      </c>
      <c r="X194" s="174">
        <v>1193638</v>
      </c>
      <c r="Y194" s="174">
        <v>295033</v>
      </c>
      <c r="Z194" s="283">
        <v>898605</v>
      </c>
      <c r="AA194" s="29"/>
    </row>
    <row r="195" spans="1:27">
      <c r="A195" s="46"/>
      <c r="E195" s="11"/>
      <c r="F195" s="34"/>
      <c r="G195" s="34"/>
      <c r="H195" s="34"/>
      <c r="I195" s="34"/>
      <c r="J195" s="34"/>
      <c r="K195" s="34"/>
      <c r="L195" s="34"/>
      <c r="M195" s="34"/>
      <c r="N195" s="34"/>
      <c r="O195" s="34"/>
      <c r="P195" s="34"/>
      <c r="Q195" s="34"/>
      <c r="R195" s="34"/>
      <c r="S195" s="34"/>
      <c r="T195" s="34"/>
      <c r="U195" s="34"/>
      <c r="V195" s="34"/>
      <c r="W195" s="34"/>
      <c r="X195" s="34"/>
      <c r="Y195" s="34"/>
      <c r="Z195" s="34"/>
      <c r="AA195" s="29"/>
    </row>
    <row r="196" spans="1:27" ht="20.25" customHeight="1">
      <c r="A196" s="28" t="s">
        <v>242</v>
      </c>
      <c r="D196" s="62"/>
      <c r="E196" s="11"/>
      <c r="F196" s="34"/>
      <c r="G196" s="34"/>
      <c r="H196" s="34"/>
      <c r="I196" s="34"/>
      <c r="J196" s="34"/>
      <c r="K196" s="34"/>
      <c r="L196" s="34"/>
      <c r="M196" s="34"/>
      <c r="N196" s="34"/>
      <c r="O196" s="34"/>
      <c r="P196" s="34"/>
      <c r="Q196" s="34"/>
      <c r="R196" s="34"/>
      <c r="S196" s="34"/>
      <c r="T196" s="34"/>
      <c r="U196" s="34"/>
      <c r="V196" s="34"/>
      <c r="W196" s="34"/>
      <c r="X196" s="34"/>
      <c r="Y196" s="34"/>
      <c r="Z196" s="34"/>
      <c r="AA196" s="29"/>
    </row>
    <row r="197" spans="1:27" ht="12.75" customHeight="1">
      <c r="A197" s="91">
        <v>1</v>
      </c>
      <c r="B197" s="49">
        <v>1</v>
      </c>
      <c r="C197" s="49">
        <v>1</v>
      </c>
      <c r="D197" s="92">
        <v>911000</v>
      </c>
      <c r="E197" s="49" t="s">
        <v>133</v>
      </c>
      <c r="F197" s="284">
        <v>65533</v>
      </c>
      <c r="G197" s="285">
        <v>9790</v>
      </c>
      <c r="H197" s="285">
        <v>9407</v>
      </c>
      <c r="I197" s="285">
        <v>11453</v>
      </c>
      <c r="J197" s="285">
        <v>11432</v>
      </c>
      <c r="K197" s="285">
        <v>11765</v>
      </c>
      <c r="L197" s="286">
        <v>11686</v>
      </c>
      <c r="M197" s="285">
        <v>19197</v>
      </c>
      <c r="N197" s="285">
        <v>30650</v>
      </c>
      <c r="O197" s="286">
        <v>34883</v>
      </c>
      <c r="P197" s="285">
        <v>33786</v>
      </c>
      <c r="Q197" s="286">
        <v>31747</v>
      </c>
      <c r="R197" s="285">
        <v>5961</v>
      </c>
      <c r="S197" s="286">
        <v>5492</v>
      </c>
      <c r="T197" s="285">
        <v>18005</v>
      </c>
      <c r="U197" s="286">
        <v>16878</v>
      </c>
      <c r="V197" s="285">
        <v>23966</v>
      </c>
      <c r="W197" s="286">
        <v>22370</v>
      </c>
      <c r="X197" s="285">
        <v>46336</v>
      </c>
      <c r="Y197" s="285">
        <v>11453</v>
      </c>
      <c r="Z197" s="286">
        <v>34883</v>
      </c>
      <c r="AA197" s="29"/>
    </row>
    <row r="198" spans="1:27">
      <c r="A198" s="93">
        <v>1</v>
      </c>
      <c r="B198" s="46">
        <v>1</v>
      </c>
      <c r="C198" s="46">
        <v>1</v>
      </c>
      <c r="D198" s="92">
        <v>913000</v>
      </c>
      <c r="E198" s="46" t="s">
        <v>134</v>
      </c>
      <c r="F198" s="287">
        <v>115156</v>
      </c>
      <c r="G198" s="288">
        <v>17530</v>
      </c>
      <c r="H198" s="288">
        <v>17025</v>
      </c>
      <c r="I198" s="288">
        <v>20462</v>
      </c>
      <c r="J198" s="288">
        <v>20536</v>
      </c>
      <c r="K198" s="288">
        <v>21033</v>
      </c>
      <c r="L198" s="289">
        <v>18570</v>
      </c>
      <c r="M198" s="288">
        <v>34555</v>
      </c>
      <c r="N198" s="288">
        <v>55017</v>
      </c>
      <c r="O198" s="289">
        <v>60139</v>
      </c>
      <c r="P198" s="288">
        <v>59102</v>
      </c>
      <c r="Q198" s="289">
        <v>56054</v>
      </c>
      <c r="R198" s="288">
        <v>10307</v>
      </c>
      <c r="S198" s="289">
        <v>10155</v>
      </c>
      <c r="T198" s="288">
        <v>31155</v>
      </c>
      <c r="U198" s="289">
        <v>28984</v>
      </c>
      <c r="V198" s="288">
        <v>41462</v>
      </c>
      <c r="W198" s="289">
        <v>39139</v>
      </c>
      <c r="X198" s="288">
        <v>80601</v>
      </c>
      <c r="Y198" s="288">
        <v>20462</v>
      </c>
      <c r="Z198" s="289">
        <v>60139</v>
      </c>
      <c r="AA198" s="29"/>
    </row>
    <row r="199" spans="1:27">
      <c r="A199" s="93">
        <v>1</v>
      </c>
      <c r="B199" s="46">
        <v>1</v>
      </c>
      <c r="C199" s="46">
        <v>1</v>
      </c>
      <c r="D199" s="92">
        <v>112000</v>
      </c>
      <c r="E199" s="46" t="s">
        <v>16</v>
      </c>
      <c r="F199" s="287">
        <v>101764</v>
      </c>
      <c r="G199" s="288">
        <v>15492</v>
      </c>
      <c r="H199" s="288">
        <v>15015</v>
      </c>
      <c r="I199" s="288">
        <v>18210</v>
      </c>
      <c r="J199" s="288">
        <v>18359</v>
      </c>
      <c r="K199" s="288">
        <v>18805</v>
      </c>
      <c r="L199" s="289">
        <v>15883</v>
      </c>
      <c r="M199" s="288">
        <v>30507</v>
      </c>
      <c r="N199" s="288">
        <v>48717</v>
      </c>
      <c r="O199" s="289">
        <v>53047</v>
      </c>
      <c r="P199" s="288">
        <v>52737</v>
      </c>
      <c r="Q199" s="289">
        <v>49027</v>
      </c>
      <c r="R199" s="288">
        <v>9361</v>
      </c>
      <c r="S199" s="289">
        <v>8849</v>
      </c>
      <c r="T199" s="288">
        <v>27533</v>
      </c>
      <c r="U199" s="289">
        <v>25514</v>
      </c>
      <c r="V199" s="288">
        <v>36894</v>
      </c>
      <c r="W199" s="289">
        <v>34363</v>
      </c>
      <c r="X199" s="288">
        <v>71257</v>
      </c>
      <c r="Y199" s="288">
        <v>18210</v>
      </c>
      <c r="Z199" s="289">
        <v>53047</v>
      </c>
      <c r="AA199" s="29"/>
    </row>
    <row r="200" spans="1:27">
      <c r="A200" s="93">
        <v>1</v>
      </c>
      <c r="B200" s="46">
        <v>1</v>
      </c>
      <c r="C200" s="46">
        <v>1</v>
      </c>
      <c r="D200" s="92">
        <v>113000</v>
      </c>
      <c r="E200" s="46" t="s">
        <v>17</v>
      </c>
      <c r="F200" s="287">
        <v>111761</v>
      </c>
      <c r="G200" s="288">
        <v>17511</v>
      </c>
      <c r="H200" s="288">
        <v>16972</v>
      </c>
      <c r="I200" s="288">
        <v>20083</v>
      </c>
      <c r="J200" s="288">
        <v>20277</v>
      </c>
      <c r="K200" s="288">
        <v>20121</v>
      </c>
      <c r="L200" s="289">
        <v>16797</v>
      </c>
      <c r="M200" s="288">
        <v>34483</v>
      </c>
      <c r="N200" s="288">
        <v>54566</v>
      </c>
      <c r="O200" s="289">
        <v>57195</v>
      </c>
      <c r="P200" s="288">
        <v>57516</v>
      </c>
      <c r="Q200" s="289">
        <v>54245</v>
      </c>
      <c r="R200" s="288">
        <v>10255</v>
      </c>
      <c r="S200" s="289">
        <v>9828</v>
      </c>
      <c r="T200" s="288">
        <v>29513</v>
      </c>
      <c r="U200" s="289">
        <v>27682</v>
      </c>
      <c r="V200" s="288">
        <v>39768</v>
      </c>
      <c r="W200" s="289">
        <v>37510</v>
      </c>
      <c r="X200" s="288">
        <v>77278</v>
      </c>
      <c r="Y200" s="288">
        <v>20083</v>
      </c>
      <c r="Z200" s="289">
        <v>57195</v>
      </c>
      <c r="AA200" s="29"/>
    </row>
    <row r="201" spans="1:27">
      <c r="A201" s="93">
        <v>1</v>
      </c>
      <c r="B201" s="46">
        <v>1</v>
      </c>
      <c r="C201" s="46">
        <v>1</v>
      </c>
      <c r="D201" s="92">
        <v>513000</v>
      </c>
      <c r="E201" s="46" t="s">
        <v>96</v>
      </c>
      <c r="F201" s="287">
        <v>54873</v>
      </c>
      <c r="G201" s="288">
        <v>8352</v>
      </c>
      <c r="H201" s="288">
        <v>7991</v>
      </c>
      <c r="I201" s="288">
        <v>9802</v>
      </c>
      <c r="J201" s="288">
        <v>10059</v>
      </c>
      <c r="K201" s="288">
        <v>10245</v>
      </c>
      <c r="L201" s="289">
        <v>8424</v>
      </c>
      <c r="M201" s="288">
        <v>16343</v>
      </c>
      <c r="N201" s="288">
        <v>26145</v>
      </c>
      <c r="O201" s="289">
        <v>28728</v>
      </c>
      <c r="P201" s="288">
        <v>28549</v>
      </c>
      <c r="Q201" s="289">
        <v>26324</v>
      </c>
      <c r="R201" s="288">
        <v>5081</v>
      </c>
      <c r="S201" s="289">
        <v>4721</v>
      </c>
      <c r="T201" s="288">
        <v>15126</v>
      </c>
      <c r="U201" s="289">
        <v>13602</v>
      </c>
      <c r="V201" s="288">
        <v>20207</v>
      </c>
      <c r="W201" s="289">
        <v>18323</v>
      </c>
      <c r="X201" s="288">
        <v>38530</v>
      </c>
      <c r="Y201" s="288">
        <v>9802</v>
      </c>
      <c r="Z201" s="289">
        <v>28728</v>
      </c>
      <c r="AA201" s="29"/>
    </row>
    <row r="202" spans="1:27">
      <c r="A202" s="93">
        <v>1</v>
      </c>
      <c r="B202" s="46">
        <v>1</v>
      </c>
      <c r="C202" s="46">
        <v>1</v>
      </c>
      <c r="D202" s="92">
        <v>914000</v>
      </c>
      <c r="E202" s="46" t="s">
        <v>135</v>
      </c>
      <c r="F202" s="287">
        <v>39028</v>
      </c>
      <c r="G202" s="288">
        <v>5831</v>
      </c>
      <c r="H202" s="288">
        <v>5592</v>
      </c>
      <c r="I202" s="288">
        <v>6962</v>
      </c>
      <c r="J202" s="288">
        <v>7030</v>
      </c>
      <c r="K202" s="288">
        <v>7551</v>
      </c>
      <c r="L202" s="289">
        <v>6062</v>
      </c>
      <c r="M202" s="288">
        <v>11423</v>
      </c>
      <c r="N202" s="288">
        <v>18385</v>
      </c>
      <c r="O202" s="289">
        <v>20643</v>
      </c>
      <c r="P202" s="288">
        <v>20149</v>
      </c>
      <c r="Q202" s="289">
        <v>18879</v>
      </c>
      <c r="R202" s="288">
        <v>3580</v>
      </c>
      <c r="S202" s="289">
        <v>3382</v>
      </c>
      <c r="T202" s="288">
        <v>10662</v>
      </c>
      <c r="U202" s="289">
        <v>9981</v>
      </c>
      <c r="V202" s="288">
        <v>14242</v>
      </c>
      <c r="W202" s="289">
        <v>13363</v>
      </c>
      <c r="X202" s="288">
        <v>27605</v>
      </c>
      <c r="Y202" s="288">
        <v>6962</v>
      </c>
      <c r="Z202" s="289">
        <v>20643</v>
      </c>
      <c r="AA202" s="29"/>
    </row>
    <row r="203" spans="1:27">
      <c r="A203" s="93">
        <v>1</v>
      </c>
      <c r="B203" s="46">
        <v>1</v>
      </c>
      <c r="C203" s="46">
        <v>1</v>
      </c>
      <c r="D203" s="92">
        <v>915000</v>
      </c>
      <c r="E203" s="46" t="s">
        <v>136</v>
      </c>
      <c r="F203" s="287">
        <v>37784</v>
      </c>
      <c r="G203" s="288">
        <v>5174</v>
      </c>
      <c r="H203" s="288">
        <v>5233</v>
      </c>
      <c r="I203" s="288">
        <v>6714</v>
      </c>
      <c r="J203" s="288">
        <v>6990</v>
      </c>
      <c r="K203" s="288">
        <v>7345</v>
      </c>
      <c r="L203" s="289">
        <v>6328</v>
      </c>
      <c r="M203" s="288">
        <v>10407</v>
      </c>
      <c r="N203" s="288">
        <v>17121</v>
      </c>
      <c r="O203" s="289">
        <v>20663</v>
      </c>
      <c r="P203" s="288">
        <v>19409</v>
      </c>
      <c r="Q203" s="289">
        <v>18375</v>
      </c>
      <c r="R203" s="288">
        <v>3419</v>
      </c>
      <c r="S203" s="289">
        <v>3295</v>
      </c>
      <c r="T203" s="288">
        <v>10734</v>
      </c>
      <c r="U203" s="289">
        <v>9929</v>
      </c>
      <c r="V203" s="288">
        <v>14153</v>
      </c>
      <c r="W203" s="289">
        <v>13224</v>
      </c>
      <c r="X203" s="288">
        <v>27377</v>
      </c>
      <c r="Y203" s="288">
        <v>6714</v>
      </c>
      <c r="Z203" s="289">
        <v>20663</v>
      </c>
      <c r="AA203" s="29"/>
    </row>
    <row r="204" spans="1:27">
      <c r="A204" s="93">
        <v>1</v>
      </c>
      <c r="B204" s="46">
        <v>1</v>
      </c>
      <c r="C204" s="46">
        <v>1</v>
      </c>
      <c r="D204" s="92">
        <v>916000</v>
      </c>
      <c r="E204" s="46" t="s">
        <v>137</v>
      </c>
      <c r="F204" s="287">
        <v>30697</v>
      </c>
      <c r="G204" s="288">
        <v>4476</v>
      </c>
      <c r="H204" s="288">
        <v>4314</v>
      </c>
      <c r="I204" s="288">
        <v>5423</v>
      </c>
      <c r="J204" s="288">
        <v>5451</v>
      </c>
      <c r="K204" s="288">
        <v>5798</v>
      </c>
      <c r="L204" s="289">
        <v>5235</v>
      </c>
      <c r="M204" s="288">
        <v>8790</v>
      </c>
      <c r="N204" s="288">
        <v>14213</v>
      </c>
      <c r="O204" s="289">
        <v>16484</v>
      </c>
      <c r="P204" s="288">
        <v>15784</v>
      </c>
      <c r="Q204" s="289">
        <v>14913</v>
      </c>
      <c r="R204" s="288">
        <v>2795</v>
      </c>
      <c r="S204" s="289">
        <v>2628</v>
      </c>
      <c r="T204" s="288">
        <v>8517</v>
      </c>
      <c r="U204" s="289">
        <v>7967</v>
      </c>
      <c r="V204" s="288">
        <v>11312</v>
      </c>
      <c r="W204" s="289">
        <v>10595</v>
      </c>
      <c r="X204" s="288">
        <v>21907</v>
      </c>
      <c r="Y204" s="288">
        <v>5423</v>
      </c>
      <c r="Z204" s="289">
        <v>16484</v>
      </c>
      <c r="AA204" s="29"/>
    </row>
    <row r="205" spans="1:27">
      <c r="A205" s="93">
        <v>1</v>
      </c>
      <c r="B205" s="46">
        <v>1</v>
      </c>
      <c r="C205" s="46">
        <v>1</v>
      </c>
      <c r="D205" s="92">
        <v>114000</v>
      </c>
      <c r="E205" s="46" t="s">
        <v>18</v>
      </c>
      <c r="F205" s="287">
        <v>44755</v>
      </c>
      <c r="G205" s="288">
        <v>6542</v>
      </c>
      <c r="H205" s="288">
        <v>6406</v>
      </c>
      <c r="I205" s="288">
        <v>8006</v>
      </c>
      <c r="J205" s="288">
        <v>8229</v>
      </c>
      <c r="K205" s="288">
        <v>8530</v>
      </c>
      <c r="L205" s="289">
        <v>7042</v>
      </c>
      <c r="M205" s="288">
        <v>12948</v>
      </c>
      <c r="N205" s="288">
        <v>20954</v>
      </c>
      <c r="O205" s="289">
        <v>23801</v>
      </c>
      <c r="P205" s="288">
        <v>23273</v>
      </c>
      <c r="Q205" s="289">
        <v>21482</v>
      </c>
      <c r="R205" s="288">
        <v>4157</v>
      </c>
      <c r="S205" s="289">
        <v>3849</v>
      </c>
      <c r="T205" s="288">
        <v>12475</v>
      </c>
      <c r="U205" s="289">
        <v>11326</v>
      </c>
      <c r="V205" s="288">
        <v>16632</v>
      </c>
      <c r="W205" s="289">
        <v>15175</v>
      </c>
      <c r="X205" s="288">
        <v>31807</v>
      </c>
      <c r="Y205" s="288">
        <v>8006</v>
      </c>
      <c r="Z205" s="289">
        <v>23801</v>
      </c>
      <c r="AA205" s="29"/>
    </row>
    <row r="206" spans="1:27">
      <c r="A206" s="93">
        <v>1</v>
      </c>
      <c r="B206" s="46">
        <v>1</v>
      </c>
      <c r="C206" s="46">
        <v>1</v>
      </c>
      <c r="D206" s="92">
        <v>116000</v>
      </c>
      <c r="E206" s="46" t="s">
        <v>19</v>
      </c>
      <c r="F206" s="287">
        <v>51665</v>
      </c>
      <c r="G206" s="288">
        <v>7673</v>
      </c>
      <c r="H206" s="288">
        <v>7522</v>
      </c>
      <c r="I206" s="288">
        <v>9172</v>
      </c>
      <c r="J206" s="288">
        <v>9402</v>
      </c>
      <c r="K206" s="288">
        <v>9788</v>
      </c>
      <c r="L206" s="289">
        <v>8108</v>
      </c>
      <c r="M206" s="288">
        <v>15195</v>
      </c>
      <c r="N206" s="288">
        <v>24367</v>
      </c>
      <c r="O206" s="289">
        <v>27298</v>
      </c>
      <c r="P206" s="288">
        <v>26636</v>
      </c>
      <c r="Q206" s="289">
        <v>25029</v>
      </c>
      <c r="R206" s="288">
        <v>4714</v>
      </c>
      <c r="S206" s="289">
        <v>4458</v>
      </c>
      <c r="T206" s="288">
        <v>14089</v>
      </c>
      <c r="U206" s="289">
        <v>13209</v>
      </c>
      <c r="V206" s="288">
        <v>18803</v>
      </c>
      <c r="W206" s="289">
        <v>17667</v>
      </c>
      <c r="X206" s="288">
        <v>36470</v>
      </c>
      <c r="Y206" s="288">
        <v>9172</v>
      </c>
      <c r="Z206" s="289">
        <v>27298</v>
      </c>
      <c r="AA206" s="29"/>
    </row>
    <row r="207" spans="1:27">
      <c r="A207" s="93">
        <v>1</v>
      </c>
      <c r="B207" s="46">
        <v>1</v>
      </c>
      <c r="C207" s="46">
        <v>1</v>
      </c>
      <c r="D207" s="92">
        <v>117000</v>
      </c>
      <c r="E207" s="46" t="s">
        <v>20</v>
      </c>
      <c r="F207" s="287">
        <v>32482</v>
      </c>
      <c r="G207" s="288">
        <v>4917</v>
      </c>
      <c r="H207" s="288">
        <v>4807</v>
      </c>
      <c r="I207" s="288">
        <v>6135</v>
      </c>
      <c r="J207" s="288">
        <v>5933</v>
      </c>
      <c r="K207" s="288">
        <v>5990</v>
      </c>
      <c r="L207" s="289">
        <v>4700</v>
      </c>
      <c r="M207" s="288">
        <v>9724</v>
      </c>
      <c r="N207" s="288">
        <v>15859</v>
      </c>
      <c r="O207" s="289">
        <v>16623</v>
      </c>
      <c r="P207" s="288">
        <v>16800</v>
      </c>
      <c r="Q207" s="289">
        <v>15682</v>
      </c>
      <c r="R207" s="288">
        <v>3160</v>
      </c>
      <c r="S207" s="289">
        <v>2975</v>
      </c>
      <c r="T207" s="288">
        <v>8600</v>
      </c>
      <c r="U207" s="289">
        <v>8023</v>
      </c>
      <c r="V207" s="288">
        <v>11760</v>
      </c>
      <c r="W207" s="289">
        <v>10998</v>
      </c>
      <c r="X207" s="288">
        <v>22758</v>
      </c>
      <c r="Y207" s="288">
        <v>6135</v>
      </c>
      <c r="Z207" s="289">
        <v>16623</v>
      </c>
      <c r="AA207" s="29"/>
    </row>
    <row r="208" spans="1:27">
      <c r="A208" s="93">
        <v>1</v>
      </c>
      <c r="B208" s="46">
        <v>1</v>
      </c>
      <c r="C208" s="46">
        <v>1</v>
      </c>
      <c r="D208" s="92">
        <v>119000</v>
      </c>
      <c r="E208" s="46" t="s">
        <v>21</v>
      </c>
      <c r="F208" s="287">
        <v>40138</v>
      </c>
      <c r="G208" s="288">
        <v>6027</v>
      </c>
      <c r="H208" s="288">
        <v>5932</v>
      </c>
      <c r="I208" s="288">
        <v>7365</v>
      </c>
      <c r="J208" s="288">
        <v>7216</v>
      </c>
      <c r="K208" s="288">
        <v>7480</v>
      </c>
      <c r="L208" s="289">
        <v>6118</v>
      </c>
      <c r="M208" s="288">
        <v>11959</v>
      </c>
      <c r="N208" s="288">
        <v>19324</v>
      </c>
      <c r="O208" s="289">
        <v>20814</v>
      </c>
      <c r="P208" s="288">
        <v>20593</v>
      </c>
      <c r="Q208" s="289">
        <v>19545</v>
      </c>
      <c r="R208" s="288">
        <v>3819</v>
      </c>
      <c r="S208" s="289">
        <v>3546</v>
      </c>
      <c r="T208" s="288">
        <v>10611</v>
      </c>
      <c r="U208" s="289">
        <v>10203</v>
      </c>
      <c r="V208" s="288">
        <v>14430</v>
      </c>
      <c r="W208" s="289">
        <v>13749</v>
      </c>
      <c r="X208" s="288">
        <v>28179</v>
      </c>
      <c r="Y208" s="288">
        <v>7365</v>
      </c>
      <c r="Z208" s="289">
        <v>20814</v>
      </c>
      <c r="AA208" s="29"/>
    </row>
    <row r="209" spans="1:27">
      <c r="A209" s="93">
        <v>1</v>
      </c>
      <c r="B209" s="46">
        <v>1</v>
      </c>
      <c r="C209" s="46">
        <v>1</v>
      </c>
      <c r="D209" s="92">
        <v>124000</v>
      </c>
      <c r="E209" s="46" t="s">
        <v>24</v>
      </c>
      <c r="F209" s="287">
        <v>72895</v>
      </c>
      <c r="G209" s="288">
        <v>10731</v>
      </c>
      <c r="H209" s="288">
        <v>10645</v>
      </c>
      <c r="I209" s="288">
        <v>13165</v>
      </c>
      <c r="J209" s="288">
        <v>13225</v>
      </c>
      <c r="K209" s="288">
        <v>13515</v>
      </c>
      <c r="L209" s="289">
        <v>11614</v>
      </c>
      <c r="M209" s="288">
        <v>21376</v>
      </c>
      <c r="N209" s="288">
        <v>34541</v>
      </c>
      <c r="O209" s="289">
        <v>38354</v>
      </c>
      <c r="P209" s="288">
        <v>37385</v>
      </c>
      <c r="Q209" s="289">
        <v>35510</v>
      </c>
      <c r="R209" s="288">
        <v>6828</v>
      </c>
      <c r="S209" s="289">
        <v>6337</v>
      </c>
      <c r="T209" s="288">
        <v>19628</v>
      </c>
      <c r="U209" s="289">
        <v>18726</v>
      </c>
      <c r="V209" s="288">
        <v>26456</v>
      </c>
      <c r="W209" s="289">
        <v>25063</v>
      </c>
      <c r="X209" s="288">
        <v>51519</v>
      </c>
      <c r="Y209" s="288">
        <v>13165</v>
      </c>
      <c r="Z209" s="289">
        <v>38354</v>
      </c>
      <c r="AA209" s="29"/>
    </row>
    <row r="210" spans="1:27">
      <c r="A210" s="93"/>
      <c r="B210" s="46"/>
      <c r="C210" s="46"/>
      <c r="D210" s="53"/>
      <c r="E210" s="290" t="s">
        <v>209</v>
      </c>
      <c r="F210" s="291">
        <v>798531</v>
      </c>
      <c r="G210" s="292">
        <v>120046</v>
      </c>
      <c r="H210" s="293">
        <v>116861</v>
      </c>
      <c r="I210" s="293">
        <v>142952</v>
      </c>
      <c r="J210" s="293">
        <v>144139</v>
      </c>
      <c r="K210" s="293">
        <v>147966</v>
      </c>
      <c r="L210" s="291">
        <v>126567</v>
      </c>
      <c r="M210" s="292">
        <v>236907</v>
      </c>
      <c r="N210" s="293">
        <v>379859</v>
      </c>
      <c r="O210" s="291">
        <v>418672</v>
      </c>
      <c r="P210" s="292">
        <v>411719</v>
      </c>
      <c r="Q210" s="291">
        <v>386812</v>
      </c>
      <c r="R210" s="292">
        <v>73437</v>
      </c>
      <c r="S210" s="291">
        <v>69515</v>
      </c>
      <c r="T210" s="292">
        <v>216648</v>
      </c>
      <c r="U210" s="291">
        <v>202024</v>
      </c>
      <c r="V210" s="292">
        <v>290085</v>
      </c>
      <c r="W210" s="291">
        <v>271539</v>
      </c>
      <c r="X210" s="292">
        <v>561624</v>
      </c>
      <c r="Y210" s="293">
        <v>142952</v>
      </c>
      <c r="Z210" s="294">
        <v>418672</v>
      </c>
      <c r="AA210" s="29"/>
    </row>
    <row r="211" spans="1:27">
      <c r="A211" s="93">
        <v>2</v>
      </c>
      <c r="B211" s="46">
        <v>2</v>
      </c>
      <c r="C211" s="46">
        <v>1</v>
      </c>
      <c r="D211" s="92">
        <v>334002</v>
      </c>
      <c r="E211" s="170" t="s">
        <v>249</v>
      </c>
      <c r="F211" s="287">
        <v>46433</v>
      </c>
      <c r="G211" s="288">
        <v>6310</v>
      </c>
      <c r="H211" s="288">
        <v>5884</v>
      </c>
      <c r="I211" s="288">
        <v>7193</v>
      </c>
      <c r="J211" s="288">
        <v>7273</v>
      </c>
      <c r="K211" s="288">
        <v>7637</v>
      </c>
      <c r="L211" s="289">
        <v>12136</v>
      </c>
      <c r="M211" s="288">
        <v>12194</v>
      </c>
      <c r="N211" s="288">
        <v>19387</v>
      </c>
      <c r="O211" s="289">
        <v>27046</v>
      </c>
      <c r="P211" s="288">
        <v>24716</v>
      </c>
      <c r="Q211" s="289">
        <v>21717</v>
      </c>
      <c r="R211" s="288">
        <v>3676</v>
      </c>
      <c r="S211" s="289">
        <v>3517</v>
      </c>
      <c r="T211" s="288">
        <v>14829</v>
      </c>
      <c r="U211" s="289">
        <v>12217</v>
      </c>
      <c r="V211" s="288">
        <v>18505</v>
      </c>
      <c r="W211" s="289">
        <v>15734</v>
      </c>
      <c r="X211" s="288">
        <v>34239</v>
      </c>
      <c r="Y211" s="288">
        <v>7193</v>
      </c>
      <c r="Z211" s="289">
        <v>27046</v>
      </c>
      <c r="AA211" s="29"/>
    </row>
    <row r="212" spans="1:27">
      <c r="A212" s="93">
        <v>2</v>
      </c>
      <c r="B212" s="46">
        <v>2</v>
      </c>
      <c r="C212" s="46">
        <v>1</v>
      </c>
      <c r="D212" s="92">
        <v>711000</v>
      </c>
      <c r="E212" s="46" t="s">
        <v>368</v>
      </c>
      <c r="F212" s="287">
        <v>69357</v>
      </c>
      <c r="G212" s="288">
        <v>10184</v>
      </c>
      <c r="H212" s="288">
        <v>9691</v>
      </c>
      <c r="I212" s="288">
        <v>12339</v>
      </c>
      <c r="J212" s="288">
        <v>12472</v>
      </c>
      <c r="K212" s="288">
        <v>12884</v>
      </c>
      <c r="L212" s="289">
        <v>11787</v>
      </c>
      <c r="M212" s="288">
        <v>19875</v>
      </c>
      <c r="N212" s="288">
        <v>32214</v>
      </c>
      <c r="O212" s="289">
        <v>37143</v>
      </c>
      <c r="P212" s="288">
        <v>35336</v>
      </c>
      <c r="Q212" s="289">
        <v>34021</v>
      </c>
      <c r="R212" s="288">
        <v>6307</v>
      </c>
      <c r="S212" s="289">
        <v>6032</v>
      </c>
      <c r="T212" s="288">
        <v>18886</v>
      </c>
      <c r="U212" s="289">
        <v>18257</v>
      </c>
      <c r="V212" s="288">
        <v>25193</v>
      </c>
      <c r="W212" s="289">
        <v>24289</v>
      </c>
      <c r="X212" s="288">
        <v>49482</v>
      </c>
      <c r="Y212" s="288">
        <v>12339</v>
      </c>
      <c r="Z212" s="289">
        <v>37143</v>
      </c>
      <c r="AA212" s="29"/>
    </row>
    <row r="213" spans="1:27">
      <c r="A213" s="93">
        <v>2</v>
      </c>
      <c r="B213" s="46">
        <v>2</v>
      </c>
      <c r="C213" s="46">
        <v>1</v>
      </c>
      <c r="D213" s="92">
        <v>314000</v>
      </c>
      <c r="E213" s="46" t="s">
        <v>54</v>
      </c>
      <c r="F213" s="287">
        <v>69235</v>
      </c>
      <c r="G213" s="288">
        <v>9799</v>
      </c>
      <c r="H213" s="288">
        <v>9897</v>
      </c>
      <c r="I213" s="288">
        <v>12608</v>
      </c>
      <c r="J213" s="288">
        <v>12513</v>
      </c>
      <c r="K213" s="288">
        <v>12279</v>
      </c>
      <c r="L213" s="289">
        <v>12139</v>
      </c>
      <c r="M213" s="288">
        <v>19696</v>
      </c>
      <c r="N213" s="288">
        <v>32304</v>
      </c>
      <c r="O213" s="289">
        <v>36931</v>
      </c>
      <c r="P213" s="288">
        <v>35375</v>
      </c>
      <c r="Q213" s="289">
        <v>33860</v>
      </c>
      <c r="R213" s="288">
        <v>6456</v>
      </c>
      <c r="S213" s="289">
        <v>6152</v>
      </c>
      <c r="T213" s="288">
        <v>18726</v>
      </c>
      <c r="U213" s="289">
        <v>18205</v>
      </c>
      <c r="V213" s="288">
        <v>25182</v>
      </c>
      <c r="W213" s="289">
        <v>24357</v>
      </c>
      <c r="X213" s="288">
        <v>49539</v>
      </c>
      <c r="Y213" s="288">
        <v>12608</v>
      </c>
      <c r="Z213" s="289">
        <v>36931</v>
      </c>
      <c r="AA213" s="29"/>
    </row>
    <row r="214" spans="1:27">
      <c r="A214" s="93">
        <v>2</v>
      </c>
      <c r="B214" s="46">
        <v>2</v>
      </c>
      <c r="C214" s="46">
        <v>1</v>
      </c>
      <c r="D214" s="92">
        <v>512000</v>
      </c>
      <c r="E214" s="46" t="s">
        <v>95</v>
      </c>
      <c r="F214" s="287">
        <v>22058</v>
      </c>
      <c r="G214" s="288">
        <v>3176</v>
      </c>
      <c r="H214" s="288">
        <v>3176</v>
      </c>
      <c r="I214" s="288">
        <v>3864</v>
      </c>
      <c r="J214" s="288">
        <v>4018</v>
      </c>
      <c r="K214" s="288">
        <v>4278</v>
      </c>
      <c r="L214" s="289">
        <v>3546</v>
      </c>
      <c r="M214" s="288">
        <v>6352</v>
      </c>
      <c r="N214" s="288">
        <v>10216</v>
      </c>
      <c r="O214" s="289">
        <v>11842</v>
      </c>
      <c r="P214" s="288">
        <v>11438</v>
      </c>
      <c r="Q214" s="289">
        <v>10620</v>
      </c>
      <c r="R214" s="288">
        <v>2037</v>
      </c>
      <c r="S214" s="289">
        <v>1827</v>
      </c>
      <c r="T214" s="288">
        <v>6106</v>
      </c>
      <c r="U214" s="289">
        <v>5736</v>
      </c>
      <c r="V214" s="288">
        <v>8143</v>
      </c>
      <c r="W214" s="289">
        <v>7563</v>
      </c>
      <c r="X214" s="288">
        <v>15706</v>
      </c>
      <c r="Y214" s="288">
        <v>3864</v>
      </c>
      <c r="Z214" s="289">
        <v>11842</v>
      </c>
      <c r="AA214" s="29"/>
    </row>
    <row r="215" spans="1:27">
      <c r="A215" s="93">
        <v>2</v>
      </c>
      <c r="B215" s="46">
        <v>2</v>
      </c>
      <c r="C215" s="46">
        <v>1</v>
      </c>
      <c r="D215" s="92">
        <v>111000</v>
      </c>
      <c r="E215" s="46" t="s">
        <v>15</v>
      </c>
      <c r="F215" s="287">
        <v>116352</v>
      </c>
      <c r="G215" s="288">
        <v>19050</v>
      </c>
      <c r="H215" s="288">
        <v>18259</v>
      </c>
      <c r="I215" s="288">
        <v>21949</v>
      </c>
      <c r="J215" s="288">
        <v>21251</v>
      </c>
      <c r="K215" s="288">
        <v>19700</v>
      </c>
      <c r="L215" s="289">
        <v>16143</v>
      </c>
      <c r="M215" s="288">
        <v>37309</v>
      </c>
      <c r="N215" s="288">
        <v>59258</v>
      </c>
      <c r="O215" s="289">
        <v>57094</v>
      </c>
      <c r="P215" s="288">
        <v>59645</v>
      </c>
      <c r="Q215" s="289">
        <v>56707</v>
      </c>
      <c r="R215" s="288">
        <v>11291</v>
      </c>
      <c r="S215" s="289">
        <v>10658</v>
      </c>
      <c r="T215" s="288">
        <v>29151</v>
      </c>
      <c r="U215" s="289">
        <v>27943</v>
      </c>
      <c r="V215" s="288">
        <v>40442</v>
      </c>
      <c r="W215" s="289">
        <v>38601</v>
      </c>
      <c r="X215" s="288">
        <v>79043</v>
      </c>
      <c r="Y215" s="288">
        <v>21949</v>
      </c>
      <c r="Z215" s="289">
        <v>57094</v>
      </c>
      <c r="AA215" s="29"/>
    </row>
    <row r="216" spans="1:27">
      <c r="A216" s="93">
        <v>2</v>
      </c>
      <c r="B216" s="46">
        <v>2</v>
      </c>
      <c r="C216" s="46">
        <v>1</v>
      </c>
      <c r="D216" s="92">
        <v>315000</v>
      </c>
      <c r="E216" s="46" t="s">
        <v>55</v>
      </c>
      <c r="F216" s="287">
        <v>207433</v>
      </c>
      <c r="G216" s="288">
        <v>33253</v>
      </c>
      <c r="H216" s="288">
        <v>31528</v>
      </c>
      <c r="I216" s="288">
        <v>37827</v>
      </c>
      <c r="J216" s="288">
        <v>37210</v>
      </c>
      <c r="K216" s="288">
        <v>35518</v>
      </c>
      <c r="L216" s="289">
        <v>32097</v>
      </c>
      <c r="M216" s="288">
        <v>64781</v>
      </c>
      <c r="N216" s="288">
        <v>102608</v>
      </c>
      <c r="O216" s="289">
        <v>104825</v>
      </c>
      <c r="P216" s="288">
        <v>106103</v>
      </c>
      <c r="Q216" s="289">
        <v>101330</v>
      </c>
      <c r="R216" s="288">
        <v>19437</v>
      </c>
      <c r="S216" s="289">
        <v>18390</v>
      </c>
      <c r="T216" s="288">
        <v>53495</v>
      </c>
      <c r="U216" s="289">
        <v>51330</v>
      </c>
      <c r="V216" s="288">
        <v>72932</v>
      </c>
      <c r="W216" s="289">
        <v>69720</v>
      </c>
      <c r="X216" s="288">
        <v>142652</v>
      </c>
      <c r="Y216" s="288">
        <v>37827</v>
      </c>
      <c r="Z216" s="289">
        <v>104825</v>
      </c>
      <c r="AA216" s="29"/>
    </row>
    <row r="217" spans="1:27">
      <c r="A217" s="93">
        <v>2</v>
      </c>
      <c r="B217" s="46">
        <v>2</v>
      </c>
      <c r="C217" s="46">
        <v>1</v>
      </c>
      <c r="D217" s="92">
        <v>316000</v>
      </c>
      <c r="E217" s="46" t="s">
        <v>56</v>
      </c>
      <c r="F217" s="287">
        <v>33188</v>
      </c>
      <c r="G217" s="288">
        <v>4866</v>
      </c>
      <c r="H217" s="288">
        <v>4788</v>
      </c>
      <c r="I217" s="288">
        <v>6126</v>
      </c>
      <c r="J217" s="288">
        <v>6152</v>
      </c>
      <c r="K217" s="288">
        <v>6355</v>
      </c>
      <c r="L217" s="289">
        <v>4901</v>
      </c>
      <c r="M217" s="288">
        <v>9654</v>
      </c>
      <c r="N217" s="288">
        <v>15780</v>
      </c>
      <c r="O217" s="289">
        <v>17408</v>
      </c>
      <c r="P217" s="288">
        <v>17246</v>
      </c>
      <c r="Q217" s="289">
        <v>15942</v>
      </c>
      <c r="R217" s="288">
        <v>3180</v>
      </c>
      <c r="S217" s="289">
        <v>2946</v>
      </c>
      <c r="T217" s="288">
        <v>9124</v>
      </c>
      <c r="U217" s="289">
        <v>8284</v>
      </c>
      <c r="V217" s="288">
        <v>12304</v>
      </c>
      <c r="W217" s="289">
        <v>11230</v>
      </c>
      <c r="X217" s="288">
        <v>23534</v>
      </c>
      <c r="Y217" s="288">
        <v>6126</v>
      </c>
      <c r="Z217" s="289">
        <v>17408</v>
      </c>
      <c r="AA217" s="29"/>
    </row>
    <row r="218" spans="1:27">
      <c r="A218" s="93">
        <v>2</v>
      </c>
      <c r="B218" s="46">
        <v>3</v>
      </c>
      <c r="C218" s="46">
        <v>1</v>
      </c>
      <c r="D218" s="92">
        <v>515000</v>
      </c>
      <c r="E218" s="46" t="s">
        <v>97</v>
      </c>
      <c r="F218" s="287">
        <v>60077</v>
      </c>
      <c r="G218" s="288">
        <v>8825</v>
      </c>
      <c r="H218" s="288">
        <v>8372</v>
      </c>
      <c r="I218" s="288">
        <v>10210</v>
      </c>
      <c r="J218" s="288">
        <v>10051</v>
      </c>
      <c r="K218" s="288">
        <v>9743</v>
      </c>
      <c r="L218" s="289">
        <v>12876</v>
      </c>
      <c r="M218" s="288">
        <v>17197</v>
      </c>
      <c r="N218" s="288">
        <v>27407</v>
      </c>
      <c r="O218" s="289">
        <v>32670</v>
      </c>
      <c r="P218" s="288">
        <v>30183</v>
      </c>
      <c r="Q218" s="289">
        <v>29894</v>
      </c>
      <c r="R218" s="288">
        <v>5213</v>
      </c>
      <c r="S218" s="289">
        <v>4997</v>
      </c>
      <c r="T218" s="288">
        <v>16093</v>
      </c>
      <c r="U218" s="289">
        <v>16577</v>
      </c>
      <c r="V218" s="288">
        <v>21306</v>
      </c>
      <c r="W218" s="289">
        <v>21574</v>
      </c>
      <c r="X218" s="288">
        <v>42880</v>
      </c>
      <c r="Y218" s="288">
        <v>10210</v>
      </c>
      <c r="Z218" s="289">
        <v>32670</v>
      </c>
      <c r="AA218" s="29"/>
    </row>
    <row r="219" spans="1:27">
      <c r="A219" s="93">
        <v>2</v>
      </c>
      <c r="B219" s="46">
        <v>2</v>
      </c>
      <c r="C219" s="46">
        <v>1</v>
      </c>
      <c r="D219" s="92">
        <v>120000</v>
      </c>
      <c r="E219" s="46" t="s">
        <v>22</v>
      </c>
      <c r="F219" s="287">
        <v>22236</v>
      </c>
      <c r="G219" s="288">
        <v>3218</v>
      </c>
      <c r="H219" s="288">
        <v>3256</v>
      </c>
      <c r="I219" s="288">
        <v>4001</v>
      </c>
      <c r="J219" s="288">
        <v>4103</v>
      </c>
      <c r="K219" s="288">
        <v>4301</v>
      </c>
      <c r="L219" s="289">
        <v>3357</v>
      </c>
      <c r="M219" s="288">
        <v>6474</v>
      </c>
      <c r="N219" s="288">
        <v>10475</v>
      </c>
      <c r="O219" s="289">
        <v>11761</v>
      </c>
      <c r="P219" s="288">
        <v>11353</v>
      </c>
      <c r="Q219" s="289">
        <v>10883</v>
      </c>
      <c r="R219" s="288">
        <v>2061</v>
      </c>
      <c r="S219" s="289">
        <v>1940</v>
      </c>
      <c r="T219" s="288">
        <v>6023</v>
      </c>
      <c r="U219" s="289">
        <v>5738</v>
      </c>
      <c r="V219" s="288">
        <v>8084</v>
      </c>
      <c r="W219" s="289">
        <v>7678</v>
      </c>
      <c r="X219" s="288">
        <v>15762</v>
      </c>
      <c r="Y219" s="288">
        <v>4001</v>
      </c>
      <c r="Z219" s="289">
        <v>11761</v>
      </c>
      <c r="AA219" s="29"/>
    </row>
    <row r="220" spans="1:27">
      <c r="A220" s="93">
        <v>2</v>
      </c>
      <c r="B220" s="46">
        <v>2</v>
      </c>
      <c r="C220" s="46">
        <v>1</v>
      </c>
      <c r="D220" s="92">
        <v>122000</v>
      </c>
      <c r="E220" s="46" t="s">
        <v>23</v>
      </c>
      <c r="F220" s="287">
        <v>32024</v>
      </c>
      <c r="G220" s="288">
        <v>4594</v>
      </c>
      <c r="H220" s="288">
        <v>4631</v>
      </c>
      <c r="I220" s="288">
        <v>5701</v>
      </c>
      <c r="J220" s="288">
        <v>5936</v>
      </c>
      <c r="K220" s="288">
        <v>6229</v>
      </c>
      <c r="L220" s="289">
        <v>4933</v>
      </c>
      <c r="M220" s="288">
        <v>9225</v>
      </c>
      <c r="N220" s="288">
        <v>14926</v>
      </c>
      <c r="O220" s="289">
        <v>17098</v>
      </c>
      <c r="P220" s="288">
        <v>16491</v>
      </c>
      <c r="Q220" s="289">
        <v>15533</v>
      </c>
      <c r="R220" s="288">
        <v>2977</v>
      </c>
      <c r="S220" s="289">
        <v>2724</v>
      </c>
      <c r="T220" s="288">
        <v>8754</v>
      </c>
      <c r="U220" s="289">
        <v>8344</v>
      </c>
      <c r="V220" s="288">
        <v>11731</v>
      </c>
      <c r="W220" s="289">
        <v>11068</v>
      </c>
      <c r="X220" s="288">
        <v>22799</v>
      </c>
      <c r="Y220" s="288">
        <v>5701</v>
      </c>
      <c r="Z220" s="289">
        <v>17098</v>
      </c>
      <c r="AA220" s="29"/>
    </row>
    <row r="221" spans="1:27">
      <c r="A221" s="93"/>
      <c r="B221" s="46"/>
      <c r="C221" s="46"/>
      <c r="D221" s="53"/>
      <c r="E221" s="290" t="s">
        <v>216</v>
      </c>
      <c r="F221" s="291">
        <v>678393</v>
      </c>
      <c r="G221" s="292">
        <v>103275</v>
      </c>
      <c r="H221" s="293">
        <v>99482</v>
      </c>
      <c r="I221" s="293">
        <v>121818</v>
      </c>
      <c r="J221" s="293">
        <v>120979</v>
      </c>
      <c r="K221" s="293">
        <v>118924</v>
      </c>
      <c r="L221" s="291">
        <v>113915</v>
      </c>
      <c r="M221" s="292">
        <v>202757</v>
      </c>
      <c r="N221" s="293">
        <v>324575</v>
      </c>
      <c r="O221" s="291">
        <v>353818</v>
      </c>
      <c r="P221" s="292">
        <v>347886</v>
      </c>
      <c r="Q221" s="291">
        <v>330507</v>
      </c>
      <c r="R221" s="292">
        <v>62635</v>
      </c>
      <c r="S221" s="291">
        <v>59183</v>
      </c>
      <c r="T221" s="292">
        <v>181187</v>
      </c>
      <c r="U221" s="291">
        <v>172631</v>
      </c>
      <c r="V221" s="292">
        <v>243822</v>
      </c>
      <c r="W221" s="291">
        <v>231814</v>
      </c>
      <c r="X221" s="292">
        <v>475636</v>
      </c>
      <c r="Y221" s="293">
        <v>121818</v>
      </c>
      <c r="Z221" s="294">
        <v>353818</v>
      </c>
      <c r="AA221" s="29"/>
    </row>
    <row r="222" spans="1:27">
      <c r="A222" s="93">
        <v>3</v>
      </c>
      <c r="B222" s="46">
        <v>4</v>
      </c>
      <c r="C222" s="46">
        <v>2</v>
      </c>
      <c r="D222" s="92">
        <v>334000</v>
      </c>
      <c r="E222" s="46" t="s">
        <v>257</v>
      </c>
      <c r="F222" s="287">
        <v>12799</v>
      </c>
      <c r="G222" s="288">
        <v>1765</v>
      </c>
      <c r="H222" s="288">
        <v>1796</v>
      </c>
      <c r="I222" s="288">
        <v>2248</v>
      </c>
      <c r="J222" s="288">
        <v>2378</v>
      </c>
      <c r="K222" s="288">
        <v>2560</v>
      </c>
      <c r="L222" s="289">
        <v>2052</v>
      </c>
      <c r="M222" s="288">
        <v>3561</v>
      </c>
      <c r="N222" s="288">
        <v>5809</v>
      </c>
      <c r="O222" s="289">
        <v>6990</v>
      </c>
      <c r="P222" s="288">
        <v>6650</v>
      </c>
      <c r="Q222" s="289">
        <v>6149</v>
      </c>
      <c r="R222" s="288">
        <v>1176</v>
      </c>
      <c r="S222" s="289">
        <v>1072</v>
      </c>
      <c r="T222" s="288">
        <v>3690</v>
      </c>
      <c r="U222" s="289">
        <v>3300</v>
      </c>
      <c r="V222" s="288">
        <v>4866</v>
      </c>
      <c r="W222" s="289">
        <v>4372</v>
      </c>
      <c r="X222" s="288">
        <v>9238</v>
      </c>
      <c r="Y222" s="288">
        <v>2248</v>
      </c>
      <c r="Z222" s="289">
        <v>6990</v>
      </c>
      <c r="AA222" s="29"/>
    </row>
    <row r="223" spans="1:27">
      <c r="A223" s="93">
        <v>3</v>
      </c>
      <c r="B223" s="46">
        <v>4</v>
      </c>
      <c r="C223" s="46">
        <v>2</v>
      </c>
      <c r="D223" s="92">
        <v>554000</v>
      </c>
      <c r="E223" s="46" t="s">
        <v>264</v>
      </c>
      <c r="F223" s="287">
        <v>37207</v>
      </c>
      <c r="G223" s="288">
        <v>5324</v>
      </c>
      <c r="H223" s="288">
        <v>5105</v>
      </c>
      <c r="I223" s="288">
        <v>6557</v>
      </c>
      <c r="J223" s="288">
        <v>6901</v>
      </c>
      <c r="K223" s="288">
        <v>7481</v>
      </c>
      <c r="L223" s="289">
        <v>5839</v>
      </c>
      <c r="M223" s="288">
        <v>10429</v>
      </c>
      <c r="N223" s="288">
        <v>16986</v>
      </c>
      <c r="O223" s="289">
        <v>20221</v>
      </c>
      <c r="P223" s="288">
        <v>19171</v>
      </c>
      <c r="Q223" s="289">
        <v>18036</v>
      </c>
      <c r="R223" s="288">
        <v>3326</v>
      </c>
      <c r="S223" s="289">
        <v>3231</v>
      </c>
      <c r="T223" s="288">
        <v>10500</v>
      </c>
      <c r="U223" s="289">
        <v>9721</v>
      </c>
      <c r="V223" s="288">
        <v>13826</v>
      </c>
      <c r="W223" s="289">
        <v>12952</v>
      </c>
      <c r="X223" s="288">
        <v>26778</v>
      </c>
      <c r="Y223" s="288">
        <v>6557</v>
      </c>
      <c r="Z223" s="289">
        <v>20221</v>
      </c>
      <c r="AA223" s="29"/>
    </row>
    <row r="224" spans="1:27">
      <c r="A224" s="93">
        <v>3</v>
      </c>
      <c r="B224" s="46">
        <v>4</v>
      </c>
      <c r="C224" s="46">
        <v>2</v>
      </c>
      <c r="D224" s="92">
        <v>558000</v>
      </c>
      <c r="E224" s="46" t="s">
        <v>265</v>
      </c>
      <c r="F224" s="287">
        <v>29008</v>
      </c>
      <c r="G224" s="288">
        <v>4106</v>
      </c>
      <c r="H224" s="288">
        <v>4118</v>
      </c>
      <c r="I224" s="288">
        <v>5064</v>
      </c>
      <c r="J224" s="288">
        <v>5240</v>
      </c>
      <c r="K224" s="288">
        <v>5838</v>
      </c>
      <c r="L224" s="289">
        <v>4642</v>
      </c>
      <c r="M224" s="288">
        <v>8224</v>
      </c>
      <c r="N224" s="288">
        <v>13288</v>
      </c>
      <c r="O224" s="289">
        <v>15720</v>
      </c>
      <c r="P224" s="288">
        <v>15014</v>
      </c>
      <c r="Q224" s="289">
        <v>13994</v>
      </c>
      <c r="R224" s="288">
        <v>2642</v>
      </c>
      <c r="S224" s="289">
        <v>2422</v>
      </c>
      <c r="T224" s="288">
        <v>8200</v>
      </c>
      <c r="U224" s="289">
        <v>7520</v>
      </c>
      <c r="V224" s="288">
        <v>10842</v>
      </c>
      <c r="W224" s="289">
        <v>9942</v>
      </c>
      <c r="X224" s="288">
        <v>20784</v>
      </c>
      <c r="Y224" s="288">
        <v>5064</v>
      </c>
      <c r="Z224" s="289">
        <v>15720</v>
      </c>
      <c r="AA224" s="29"/>
    </row>
    <row r="225" spans="1:27">
      <c r="A225" s="93">
        <v>3</v>
      </c>
      <c r="B225" s="46">
        <v>4</v>
      </c>
      <c r="C225" s="46">
        <v>2</v>
      </c>
      <c r="D225" s="92">
        <v>358000</v>
      </c>
      <c r="E225" s="46" t="s">
        <v>258</v>
      </c>
      <c r="F225" s="287">
        <v>33802</v>
      </c>
      <c r="G225" s="288">
        <v>4849</v>
      </c>
      <c r="H225" s="288">
        <v>4926</v>
      </c>
      <c r="I225" s="288">
        <v>6035</v>
      </c>
      <c r="J225" s="288">
        <v>6095</v>
      </c>
      <c r="K225" s="288">
        <v>6408</v>
      </c>
      <c r="L225" s="289">
        <v>5489</v>
      </c>
      <c r="M225" s="288">
        <v>9775</v>
      </c>
      <c r="N225" s="288">
        <v>15810</v>
      </c>
      <c r="O225" s="289">
        <v>17992</v>
      </c>
      <c r="P225" s="288">
        <v>17619</v>
      </c>
      <c r="Q225" s="289">
        <v>16183</v>
      </c>
      <c r="R225" s="288">
        <v>3108</v>
      </c>
      <c r="S225" s="289">
        <v>2927</v>
      </c>
      <c r="T225" s="288">
        <v>9507</v>
      </c>
      <c r="U225" s="289">
        <v>8485</v>
      </c>
      <c r="V225" s="288">
        <v>12615</v>
      </c>
      <c r="W225" s="289">
        <v>11412</v>
      </c>
      <c r="X225" s="288">
        <v>24027</v>
      </c>
      <c r="Y225" s="288">
        <v>6035</v>
      </c>
      <c r="Z225" s="289">
        <v>17992</v>
      </c>
      <c r="AA225" s="29"/>
    </row>
    <row r="226" spans="1:27">
      <c r="A226" s="93">
        <v>3</v>
      </c>
      <c r="B226" s="46">
        <v>4</v>
      </c>
      <c r="C226" s="46">
        <v>2</v>
      </c>
      <c r="D226" s="92">
        <v>366000</v>
      </c>
      <c r="E226" s="46" t="s">
        <v>259</v>
      </c>
      <c r="F226" s="287">
        <v>38505</v>
      </c>
      <c r="G226" s="288">
        <v>5472</v>
      </c>
      <c r="H226" s="288">
        <v>5412</v>
      </c>
      <c r="I226" s="288">
        <v>6829</v>
      </c>
      <c r="J226" s="288">
        <v>7121</v>
      </c>
      <c r="K226" s="288">
        <v>7599</v>
      </c>
      <c r="L226" s="289">
        <v>6072</v>
      </c>
      <c r="M226" s="288">
        <v>10884</v>
      </c>
      <c r="N226" s="288">
        <v>17713</v>
      </c>
      <c r="O226" s="289">
        <v>20792</v>
      </c>
      <c r="P226" s="288">
        <v>19679</v>
      </c>
      <c r="Q226" s="289">
        <v>18826</v>
      </c>
      <c r="R226" s="288">
        <v>3551</v>
      </c>
      <c r="S226" s="289">
        <v>3278</v>
      </c>
      <c r="T226" s="288">
        <v>10683</v>
      </c>
      <c r="U226" s="289">
        <v>10109</v>
      </c>
      <c r="V226" s="288">
        <v>14234</v>
      </c>
      <c r="W226" s="289">
        <v>13387</v>
      </c>
      <c r="X226" s="288">
        <v>27621</v>
      </c>
      <c r="Y226" s="288">
        <v>6829</v>
      </c>
      <c r="Z226" s="289">
        <v>20792</v>
      </c>
      <c r="AA226" s="29"/>
    </row>
    <row r="227" spans="1:27">
      <c r="A227" s="93">
        <v>3</v>
      </c>
      <c r="B227" s="46">
        <v>4</v>
      </c>
      <c r="C227" s="46">
        <v>2</v>
      </c>
      <c r="D227" s="92">
        <v>754000</v>
      </c>
      <c r="E227" s="46" t="s">
        <v>268</v>
      </c>
      <c r="F227" s="287">
        <v>41197</v>
      </c>
      <c r="G227" s="288">
        <v>5659</v>
      </c>
      <c r="H227" s="288">
        <v>5647</v>
      </c>
      <c r="I227" s="288">
        <v>7278</v>
      </c>
      <c r="J227" s="288">
        <v>7671</v>
      </c>
      <c r="K227" s="288">
        <v>8283</v>
      </c>
      <c r="L227" s="289">
        <v>6659</v>
      </c>
      <c r="M227" s="288">
        <v>11306</v>
      </c>
      <c r="N227" s="288">
        <v>18584</v>
      </c>
      <c r="O227" s="289">
        <v>22613</v>
      </c>
      <c r="P227" s="288">
        <v>21313</v>
      </c>
      <c r="Q227" s="289">
        <v>19884</v>
      </c>
      <c r="R227" s="288">
        <v>3726</v>
      </c>
      <c r="S227" s="289">
        <v>3552</v>
      </c>
      <c r="T227" s="288">
        <v>11812</v>
      </c>
      <c r="U227" s="289">
        <v>10801</v>
      </c>
      <c r="V227" s="288">
        <v>15538</v>
      </c>
      <c r="W227" s="289">
        <v>14353</v>
      </c>
      <c r="X227" s="288">
        <v>29891</v>
      </c>
      <c r="Y227" s="288">
        <v>7278</v>
      </c>
      <c r="Z227" s="289">
        <v>22613</v>
      </c>
      <c r="AA227" s="29"/>
    </row>
    <row r="228" spans="1:27">
      <c r="A228" s="93">
        <v>3</v>
      </c>
      <c r="B228" s="46">
        <v>3</v>
      </c>
      <c r="C228" s="46">
        <v>2</v>
      </c>
      <c r="D228" s="92">
        <v>370000</v>
      </c>
      <c r="E228" s="46" t="s">
        <v>260</v>
      </c>
      <c r="F228" s="287">
        <v>20079</v>
      </c>
      <c r="G228" s="288">
        <v>2803</v>
      </c>
      <c r="H228" s="288">
        <v>2778</v>
      </c>
      <c r="I228" s="288">
        <v>3485</v>
      </c>
      <c r="J228" s="288">
        <v>3666</v>
      </c>
      <c r="K228" s="288">
        <v>4156</v>
      </c>
      <c r="L228" s="289">
        <v>3191</v>
      </c>
      <c r="M228" s="288">
        <v>5581</v>
      </c>
      <c r="N228" s="288">
        <v>9066</v>
      </c>
      <c r="O228" s="289">
        <v>11013</v>
      </c>
      <c r="P228" s="288">
        <v>10434</v>
      </c>
      <c r="Q228" s="289">
        <v>9645</v>
      </c>
      <c r="R228" s="288">
        <v>1769</v>
      </c>
      <c r="S228" s="289">
        <v>1716</v>
      </c>
      <c r="T228" s="288">
        <v>5806</v>
      </c>
      <c r="U228" s="289">
        <v>5207</v>
      </c>
      <c r="V228" s="288">
        <v>7575</v>
      </c>
      <c r="W228" s="289">
        <v>6923</v>
      </c>
      <c r="X228" s="288">
        <v>14498</v>
      </c>
      <c r="Y228" s="288">
        <v>3485</v>
      </c>
      <c r="Z228" s="289">
        <v>11013</v>
      </c>
      <c r="AA228" s="29"/>
    </row>
    <row r="229" spans="1:27">
      <c r="A229" s="93">
        <v>3</v>
      </c>
      <c r="B229" s="46">
        <v>4</v>
      </c>
      <c r="C229" s="46">
        <v>2</v>
      </c>
      <c r="D229" s="92">
        <v>758000</v>
      </c>
      <c r="E229" s="46" t="s">
        <v>270</v>
      </c>
      <c r="F229" s="276">
        <v>19900</v>
      </c>
      <c r="G229" s="277">
        <v>2760</v>
      </c>
      <c r="H229" s="277">
        <v>2760</v>
      </c>
      <c r="I229" s="277">
        <v>3494</v>
      </c>
      <c r="J229" s="277">
        <v>3687</v>
      </c>
      <c r="K229" s="277">
        <v>4018</v>
      </c>
      <c r="L229" s="278">
        <v>3181</v>
      </c>
      <c r="M229" s="277">
        <v>5520</v>
      </c>
      <c r="N229" s="288">
        <v>9014</v>
      </c>
      <c r="O229" s="289">
        <v>10886</v>
      </c>
      <c r="P229" s="288">
        <v>10389</v>
      </c>
      <c r="Q229" s="289">
        <v>9511</v>
      </c>
      <c r="R229" s="288">
        <v>1801</v>
      </c>
      <c r="S229" s="289">
        <v>1693</v>
      </c>
      <c r="T229" s="288">
        <v>5685</v>
      </c>
      <c r="U229" s="289">
        <v>5201</v>
      </c>
      <c r="V229" s="288">
        <v>7486</v>
      </c>
      <c r="W229" s="289">
        <v>6894</v>
      </c>
      <c r="X229" s="288">
        <v>14380</v>
      </c>
      <c r="Y229" s="288">
        <v>3494</v>
      </c>
      <c r="Z229" s="289">
        <v>10886</v>
      </c>
      <c r="AA229" s="29"/>
    </row>
    <row r="230" spans="1:27">
      <c r="A230" s="93">
        <v>3</v>
      </c>
      <c r="B230" s="46">
        <v>4</v>
      </c>
      <c r="C230" s="46">
        <v>2</v>
      </c>
      <c r="D230" s="92">
        <v>958000</v>
      </c>
      <c r="E230" s="46" t="s">
        <v>275</v>
      </c>
      <c r="F230" s="287">
        <v>26077</v>
      </c>
      <c r="G230" s="288">
        <v>3420</v>
      </c>
      <c r="H230" s="288">
        <v>3382</v>
      </c>
      <c r="I230" s="288">
        <v>4523</v>
      </c>
      <c r="J230" s="288">
        <v>4839</v>
      </c>
      <c r="K230" s="288">
        <v>5524</v>
      </c>
      <c r="L230" s="289">
        <v>4389</v>
      </c>
      <c r="M230" s="288">
        <v>6802</v>
      </c>
      <c r="N230" s="288">
        <v>11325</v>
      </c>
      <c r="O230" s="289">
        <v>14752</v>
      </c>
      <c r="P230" s="288">
        <v>13558</v>
      </c>
      <c r="Q230" s="289">
        <v>12519</v>
      </c>
      <c r="R230" s="288">
        <v>2353</v>
      </c>
      <c r="S230" s="289">
        <v>2170</v>
      </c>
      <c r="T230" s="288">
        <v>7694</v>
      </c>
      <c r="U230" s="289">
        <v>7058</v>
      </c>
      <c r="V230" s="288">
        <v>10047</v>
      </c>
      <c r="W230" s="289">
        <v>9228</v>
      </c>
      <c r="X230" s="288">
        <v>19275</v>
      </c>
      <c r="Y230" s="288">
        <v>4523</v>
      </c>
      <c r="Z230" s="289">
        <v>14752</v>
      </c>
      <c r="AA230" s="29"/>
    </row>
    <row r="231" spans="1:27">
      <c r="A231" s="93">
        <v>3</v>
      </c>
      <c r="B231" s="46">
        <v>4</v>
      </c>
      <c r="C231" s="46">
        <v>2</v>
      </c>
      <c r="D231" s="92">
        <v>762000</v>
      </c>
      <c r="E231" s="46" t="s">
        <v>271</v>
      </c>
      <c r="F231" s="287">
        <v>28039</v>
      </c>
      <c r="G231" s="288">
        <v>3652</v>
      </c>
      <c r="H231" s="288">
        <v>3744</v>
      </c>
      <c r="I231" s="288">
        <v>4866</v>
      </c>
      <c r="J231" s="288">
        <v>5347</v>
      </c>
      <c r="K231" s="288">
        <v>5905</v>
      </c>
      <c r="L231" s="289">
        <v>4525</v>
      </c>
      <c r="M231" s="288">
        <v>7396</v>
      </c>
      <c r="N231" s="288">
        <v>12262</v>
      </c>
      <c r="O231" s="289">
        <v>15777</v>
      </c>
      <c r="P231" s="288">
        <v>14539</v>
      </c>
      <c r="Q231" s="289">
        <v>13500</v>
      </c>
      <c r="R231" s="288">
        <v>2509</v>
      </c>
      <c r="S231" s="289">
        <v>2357</v>
      </c>
      <c r="T231" s="288">
        <v>8207</v>
      </c>
      <c r="U231" s="289">
        <v>7570</v>
      </c>
      <c r="V231" s="288">
        <v>10716</v>
      </c>
      <c r="W231" s="289">
        <v>9927</v>
      </c>
      <c r="X231" s="288">
        <v>20643</v>
      </c>
      <c r="Y231" s="288">
        <v>4866</v>
      </c>
      <c r="Z231" s="289">
        <v>15777</v>
      </c>
      <c r="AA231" s="29"/>
    </row>
    <row r="232" spans="1:27">
      <c r="A232" s="93">
        <v>3</v>
      </c>
      <c r="B232" s="46">
        <v>4</v>
      </c>
      <c r="C232" s="46">
        <v>2</v>
      </c>
      <c r="D232" s="92">
        <v>154000</v>
      </c>
      <c r="E232" s="46" t="s">
        <v>252</v>
      </c>
      <c r="F232" s="287">
        <v>26141</v>
      </c>
      <c r="G232" s="288">
        <v>3627</v>
      </c>
      <c r="H232" s="288">
        <v>3624</v>
      </c>
      <c r="I232" s="288">
        <v>4639</v>
      </c>
      <c r="J232" s="288">
        <v>4951</v>
      </c>
      <c r="K232" s="288">
        <v>5155</v>
      </c>
      <c r="L232" s="289">
        <v>4145</v>
      </c>
      <c r="M232" s="288">
        <v>7251</v>
      </c>
      <c r="N232" s="288">
        <v>11890</v>
      </c>
      <c r="O232" s="289">
        <v>14251</v>
      </c>
      <c r="P232" s="288">
        <v>13550</v>
      </c>
      <c r="Q232" s="289">
        <v>12591</v>
      </c>
      <c r="R232" s="288">
        <v>2368</v>
      </c>
      <c r="S232" s="289">
        <v>2271</v>
      </c>
      <c r="T232" s="288">
        <v>7398</v>
      </c>
      <c r="U232" s="289">
        <v>6853</v>
      </c>
      <c r="V232" s="288">
        <v>9766</v>
      </c>
      <c r="W232" s="289">
        <v>9124</v>
      </c>
      <c r="X232" s="288">
        <v>18890</v>
      </c>
      <c r="Y232" s="288">
        <v>4639</v>
      </c>
      <c r="Z232" s="289">
        <v>14251</v>
      </c>
      <c r="AA232" s="29"/>
    </row>
    <row r="233" spans="1:27">
      <c r="A233" s="93">
        <v>3</v>
      </c>
      <c r="B233" s="46">
        <v>4</v>
      </c>
      <c r="C233" s="46">
        <v>2</v>
      </c>
      <c r="D233" s="92">
        <v>766000</v>
      </c>
      <c r="E233" s="46" t="s">
        <v>272</v>
      </c>
      <c r="F233" s="287">
        <v>30411</v>
      </c>
      <c r="G233" s="288">
        <v>4164</v>
      </c>
      <c r="H233" s="288">
        <v>4247</v>
      </c>
      <c r="I233" s="288">
        <v>5546</v>
      </c>
      <c r="J233" s="288">
        <v>5690</v>
      </c>
      <c r="K233" s="288">
        <v>6042</v>
      </c>
      <c r="L233" s="289">
        <v>4722</v>
      </c>
      <c r="M233" s="288">
        <v>8411</v>
      </c>
      <c r="N233" s="288">
        <v>13957</v>
      </c>
      <c r="O233" s="289">
        <v>16454</v>
      </c>
      <c r="P233" s="288">
        <v>15746</v>
      </c>
      <c r="Q233" s="289">
        <v>14665</v>
      </c>
      <c r="R233" s="288">
        <v>2897</v>
      </c>
      <c r="S233" s="289">
        <v>2649</v>
      </c>
      <c r="T233" s="288">
        <v>8516</v>
      </c>
      <c r="U233" s="289">
        <v>7938</v>
      </c>
      <c r="V233" s="288">
        <v>11413</v>
      </c>
      <c r="W233" s="289">
        <v>10587</v>
      </c>
      <c r="X233" s="288">
        <v>22000</v>
      </c>
      <c r="Y233" s="288">
        <v>5546</v>
      </c>
      <c r="Z233" s="289">
        <v>16454</v>
      </c>
      <c r="AA233" s="29"/>
    </row>
    <row r="234" spans="1:27">
      <c r="A234" s="93">
        <v>3</v>
      </c>
      <c r="B234" s="46">
        <v>4</v>
      </c>
      <c r="C234" s="46">
        <v>2</v>
      </c>
      <c r="D234" s="92">
        <v>962000</v>
      </c>
      <c r="E234" s="46" t="s">
        <v>276</v>
      </c>
      <c r="F234" s="287">
        <v>20655</v>
      </c>
      <c r="G234" s="288">
        <v>2911</v>
      </c>
      <c r="H234" s="288">
        <v>2943</v>
      </c>
      <c r="I234" s="288">
        <v>3712</v>
      </c>
      <c r="J234" s="288">
        <v>3706</v>
      </c>
      <c r="K234" s="288">
        <v>4156</v>
      </c>
      <c r="L234" s="289">
        <v>3227</v>
      </c>
      <c r="M234" s="288">
        <v>5854</v>
      </c>
      <c r="N234" s="288">
        <v>9566</v>
      </c>
      <c r="O234" s="289">
        <v>11089</v>
      </c>
      <c r="P234" s="288">
        <v>10736</v>
      </c>
      <c r="Q234" s="289">
        <v>9919</v>
      </c>
      <c r="R234" s="288">
        <v>1925</v>
      </c>
      <c r="S234" s="289">
        <v>1787</v>
      </c>
      <c r="T234" s="288">
        <v>5820</v>
      </c>
      <c r="U234" s="289">
        <v>5269</v>
      </c>
      <c r="V234" s="288">
        <v>7745</v>
      </c>
      <c r="W234" s="289">
        <v>7056</v>
      </c>
      <c r="X234" s="288">
        <v>14801</v>
      </c>
      <c r="Y234" s="288">
        <v>3712</v>
      </c>
      <c r="Z234" s="289">
        <v>11089</v>
      </c>
      <c r="AA234" s="29"/>
    </row>
    <row r="235" spans="1:27">
      <c r="A235" s="93">
        <v>3</v>
      </c>
      <c r="B235" s="46">
        <v>4</v>
      </c>
      <c r="C235" s="46">
        <v>2</v>
      </c>
      <c r="D235" s="92">
        <v>770000</v>
      </c>
      <c r="E235" s="46" t="s">
        <v>273</v>
      </c>
      <c r="F235" s="287">
        <v>30465</v>
      </c>
      <c r="G235" s="288">
        <v>4146</v>
      </c>
      <c r="H235" s="288">
        <v>4247</v>
      </c>
      <c r="I235" s="288">
        <v>5410</v>
      </c>
      <c r="J235" s="288">
        <v>5702</v>
      </c>
      <c r="K235" s="288">
        <v>6134</v>
      </c>
      <c r="L235" s="289">
        <v>4826</v>
      </c>
      <c r="M235" s="288">
        <v>8393</v>
      </c>
      <c r="N235" s="288">
        <v>13803</v>
      </c>
      <c r="O235" s="289">
        <v>16662</v>
      </c>
      <c r="P235" s="288">
        <v>15645</v>
      </c>
      <c r="Q235" s="289">
        <v>14820</v>
      </c>
      <c r="R235" s="288">
        <v>2750</v>
      </c>
      <c r="S235" s="289">
        <v>2660</v>
      </c>
      <c r="T235" s="288">
        <v>8538</v>
      </c>
      <c r="U235" s="289">
        <v>8124</v>
      </c>
      <c r="V235" s="288">
        <v>11288</v>
      </c>
      <c r="W235" s="289">
        <v>10784</v>
      </c>
      <c r="X235" s="288">
        <v>22072</v>
      </c>
      <c r="Y235" s="288">
        <v>5410</v>
      </c>
      <c r="Z235" s="289">
        <v>16662</v>
      </c>
      <c r="AA235" s="29"/>
    </row>
    <row r="236" spans="1:27">
      <c r="A236" s="93">
        <v>3</v>
      </c>
      <c r="B236" s="46">
        <v>4</v>
      </c>
      <c r="C236" s="46">
        <v>2</v>
      </c>
      <c r="D236" s="92">
        <v>162000</v>
      </c>
      <c r="E236" s="46" t="s">
        <v>253</v>
      </c>
      <c r="F236" s="287">
        <v>13692</v>
      </c>
      <c r="G236" s="288">
        <v>2050</v>
      </c>
      <c r="H236" s="288">
        <v>2141</v>
      </c>
      <c r="I236" s="288">
        <v>2577</v>
      </c>
      <c r="J236" s="288">
        <v>2424</v>
      </c>
      <c r="K236" s="288">
        <v>2527</v>
      </c>
      <c r="L236" s="289">
        <v>1973</v>
      </c>
      <c r="M236" s="288">
        <v>4191</v>
      </c>
      <c r="N236" s="288">
        <v>6768</v>
      </c>
      <c r="O236" s="289">
        <v>6924</v>
      </c>
      <c r="P236" s="288">
        <v>7135</v>
      </c>
      <c r="Q236" s="289">
        <v>6557</v>
      </c>
      <c r="R236" s="288">
        <v>1324</v>
      </c>
      <c r="S236" s="289">
        <v>1253</v>
      </c>
      <c r="T236" s="288">
        <v>3647</v>
      </c>
      <c r="U236" s="289">
        <v>3277</v>
      </c>
      <c r="V236" s="288">
        <v>4971</v>
      </c>
      <c r="W236" s="289">
        <v>4530</v>
      </c>
      <c r="X236" s="288">
        <v>9501</v>
      </c>
      <c r="Y236" s="288">
        <v>2577</v>
      </c>
      <c r="Z236" s="289">
        <v>6924</v>
      </c>
      <c r="AA236" s="29"/>
    </row>
    <row r="237" spans="1:27">
      <c r="A237" s="93">
        <v>3</v>
      </c>
      <c r="B237" s="46">
        <v>4</v>
      </c>
      <c r="C237" s="46">
        <v>2</v>
      </c>
      <c r="D237" s="92">
        <v>374000</v>
      </c>
      <c r="E237" s="46" t="s">
        <v>261</v>
      </c>
      <c r="F237" s="287">
        <v>32673</v>
      </c>
      <c r="G237" s="288">
        <v>4682</v>
      </c>
      <c r="H237" s="288">
        <v>4611</v>
      </c>
      <c r="I237" s="288">
        <v>5869</v>
      </c>
      <c r="J237" s="288">
        <v>5934</v>
      </c>
      <c r="K237" s="288">
        <v>6414</v>
      </c>
      <c r="L237" s="289">
        <v>5163</v>
      </c>
      <c r="M237" s="288">
        <v>9293</v>
      </c>
      <c r="N237" s="288">
        <v>15162</v>
      </c>
      <c r="O237" s="289">
        <v>17511</v>
      </c>
      <c r="P237" s="288">
        <v>16712</v>
      </c>
      <c r="Q237" s="289">
        <v>15961</v>
      </c>
      <c r="R237" s="288">
        <v>3079</v>
      </c>
      <c r="S237" s="289">
        <v>2790</v>
      </c>
      <c r="T237" s="288">
        <v>8910</v>
      </c>
      <c r="U237" s="289">
        <v>8601</v>
      </c>
      <c r="V237" s="288">
        <v>11989</v>
      </c>
      <c r="W237" s="289">
        <v>11391</v>
      </c>
      <c r="X237" s="288">
        <v>23380</v>
      </c>
      <c r="Y237" s="288">
        <v>5869</v>
      </c>
      <c r="Z237" s="289">
        <v>17511</v>
      </c>
      <c r="AA237" s="29"/>
    </row>
    <row r="238" spans="1:27">
      <c r="A238" s="93">
        <v>3</v>
      </c>
      <c r="B238" s="46">
        <v>4</v>
      </c>
      <c r="C238" s="46">
        <v>2</v>
      </c>
      <c r="D238" s="92">
        <v>966000</v>
      </c>
      <c r="E238" s="46" t="s">
        <v>277</v>
      </c>
      <c r="F238" s="287">
        <v>27339</v>
      </c>
      <c r="G238" s="288">
        <v>3763</v>
      </c>
      <c r="H238" s="288">
        <v>3809</v>
      </c>
      <c r="I238" s="288">
        <v>4800</v>
      </c>
      <c r="J238" s="288">
        <v>4960</v>
      </c>
      <c r="K238" s="288">
        <v>5518</v>
      </c>
      <c r="L238" s="289">
        <v>4489</v>
      </c>
      <c r="M238" s="288">
        <v>7572</v>
      </c>
      <c r="N238" s="288">
        <v>12372</v>
      </c>
      <c r="O238" s="289">
        <v>14967</v>
      </c>
      <c r="P238" s="288">
        <v>14347</v>
      </c>
      <c r="Q238" s="289">
        <v>12992</v>
      </c>
      <c r="R238" s="288">
        <v>2514</v>
      </c>
      <c r="S238" s="289">
        <v>2286</v>
      </c>
      <c r="T238" s="288">
        <v>7902</v>
      </c>
      <c r="U238" s="289">
        <v>7065</v>
      </c>
      <c r="V238" s="288">
        <v>10416</v>
      </c>
      <c r="W238" s="289">
        <v>9351</v>
      </c>
      <c r="X238" s="288">
        <v>19767</v>
      </c>
      <c r="Y238" s="288">
        <v>4800</v>
      </c>
      <c r="Z238" s="289">
        <v>14967</v>
      </c>
      <c r="AA238" s="29"/>
    </row>
    <row r="239" spans="1:27">
      <c r="A239" s="93">
        <v>3</v>
      </c>
      <c r="B239" s="46">
        <v>4</v>
      </c>
      <c r="C239" s="46">
        <v>2</v>
      </c>
      <c r="D239" s="92">
        <v>774000</v>
      </c>
      <c r="E239" s="46" t="s">
        <v>274</v>
      </c>
      <c r="F239" s="287">
        <v>34394</v>
      </c>
      <c r="G239" s="288">
        <v>4786</v>
      </c>
      <c r="H239" s="288">
        <v>4814</v>
      </c>
      <c r="I239" s="288">
        <v>6210</v>
      </c>
      <c r="J239" s="288">
        <v>6356</v>
      </c>
      <c r="K239" s="288">
        <v>6862</v>
      </c>
      <c r="L239" s="289">
        <v>5366</v>
      </c>
      <c r="M239" s="288">
        <v>9600</v>
      </c>
      <c r="N239" s="288">
        <v>15810</v>
      </c>
      <c r="O239" s="289">
        <v>18584</v>
      </c>
      <c r="P239" s="288">
        <v>17866</v>
      </c>
      <c r="Q239" s="289">
        <v>16528</v>
      </c>
      <c r="R239" s="288">
        <v>3171</v>
      </c>
      <c r="S239" s="289">
        <v>3039</v>
      </c>
      <c r="T239" s="288">
        <v>9730</v>
      </c>
      <c r="U239" s="289">
        <v>8854</v>
      </c>
      <c r="V239" s="288">
        <v>12901</v>
      </c>
      <c r="W239" s="289">
        <v>11893</v>
      </c>
      <c r="X239" s="288">
        <v>24794</v>
      </c>
      <c r="Y239" s="288">
        <v>6210</v>
      </c>
      <c r="Z239" s="289">
        <v>18584</v>
      </c>
      <c r="AA239" s="29"/>
    </row>
    <row r="240" spans="1:27">
      <c r="A240" s="93">
        <v>3</v>
      </c>
      <c r="B240" s="46">
        <v>4</v>
      </c>
      <c r="C240" s="46">
        <v>2</v>
      </c>
      <c r="D240" s="92">
        <v>378000</v>
      </c>
      <c r="E240" s="46" t="s">
        <v>262</v>
      </c>
      <c r="F240" s="287">
        <v>10788</v>
      </c>
      <c r="G240" s="288">
        <v>1473</v>
      </c>
      <c r="H240" s="288">
        <v>1532</v>
      </c>
      <c r="I240" s="288">
        <v>2024</v>
      </c>
      <c r="J240" s="288">
        <v>1980</v>
      </c>
      <c r="K240" s="288">
        <v>2120</v>
      </c>
      <c r="L240" s="289">
        <v>1659</v>
      </c>
      <c r="M240" s="288">
        <v>3005</v>
      </c>
      <c r="N240" s="288">
        <v>5029</v>
      </c>
      <c r="O240" s="289">
        <v>5759</v>
      </c>
      <c r="P240" s="288">
        <v>5522</v>
      </c>
      <c r="Q240" s="289">
        <v>5266</v>
      </c>
      <c r="R240" s="288">
        <v>1031</v>
      </c>
      <c r="S240" s="289">
        <v>993</v>
      </c>
      <c r="T240" s="288">
        <v>2941</v>
      </c>
      <c r="U240" s="289">
        <v>2818</v>
      </c>
      <c r="V240" s="288">
        <v>3972</v>
      </c>
      <c r="W240" s="289">
        <v>3811</v>
      </c>
      <c r="X240" s="288">
        <v>7783</v>
      </c>
      <c r="Y240" s="288">
        <v>2024</v>
      </c>
      <c r="Z240" s="289">
        <v>5759</v>
      </c>
      <c r="AA240" s="29"/>
    </row>
    <row r="241" spans="1:27">
      <c r="A241" s="93">
        <v>3</v>
      </c>
      <c r="B241" s="46">
        <v>4</v>
      </c>
      <c r="C241" s="46">
        <v>2</v>
      </c>
      <c r="D241" s="92">
        <v>382000</v>
      </c>
      <c r="E241" s="46" t="s">
        <v>263</v>
      </c>
      <c r="F241" s="287">
        <v>30320</v>
      </c>
      <c r="G241" s="288">
        <v>3998</v>
      </c>
      <c r="H241" s="288">
        <v>4280</v>
      </c>
      <c r="I241" s="288">
        <v>5497</v>
      </c>
      <c r="J241" s="288">
        <v>5782</v>
      </c>
      <c r="K241" s="288">
        <v>6044</v>
      </c>
      <c r="L241" s="289">
        <v>4719</v>
      </c>
      <c r="M241" s="288">
        <v>8278</v>
      </c>
      <c r="N241" s="288">
        <v>13775</v>
      </c>
      <c r="O241" s="289">
        <v>16545</v>
      </c>
      <c r="P241" s="288">
        <v>15686</v>
      </c>
      <c r="Q241" s="289">
        <v>14634</v>
      </c>
      <c r="R241" s="288">
        <v>2858</v>
      </c>
      <c r="S241" s="289">
        <v>2639</v>
      </c>
      <c r="T241" s="288">
        <v>8492</v>
      </c>
      <c r="U241" s="289">
        <v>8053</v>
      </c>
      <c r="V241" s="288">
        <v>11350</v>
      </c>
      <c r="W241" s="289">
        <v>10692</v>
      </c>
      <c r="X241" s="288">
        <v>22042</v>
      </c>
      <c r="Y241" s="288">
        <v>5497</v>
      </c>
      <c r="Z241" s="289">
        <v>16545</v>
      </c>
      <c r="AA241" s="29"/>
    </row>
    <row r="242" spans="1:27">
      <c r="A242" s="93">
        <v>3</v>
      </c>
      <c r="B242" s="46">
        <v>4</v>
      </c>
      <c r="C242" s="46">
        <v>2</v>
      </c>
      <c r="D242" s="92">
        <v>970000</v>
      </c>
      <c r="E242" s="46" t="s">
        <v>278</v>
      </c>
      <c r="F242" s="287">
        <v>34427</v>
      </c>
      <c r="G242" s="288">
        <v>5001</v>
      </c>
      <c r="H242" s="288">
        <v>4851</v>
      </c>
      <c r="I242" s="288">
        <v>6181</v>
      </c>
      <c r="J242" s="288">
        <v>6272</v>
      </c>
      <c r="K242" s="288">
        <v>6761</v>
      </c>
      <c r="L242" s="289">
        <v>5361</v>
      </c>
      <c r="M242" s="288">
        <v>9852</v>
      </c>
      <c r="N242" s="288">
        <v>16033</v>
      </c>
      <c r="O242" s="289">
        <v>18394</v>
      </c>
      <c r="P242" s="288">
        <v>17907</v>
      </c>
      <c r="Q242" s="289">
        <v>16520</v>
      </c>
      <c r="R242" s="288">
        <v>3233</v>
      </c>
      <c r="S242" s="289">
        <v>2948</v>
      </c>
      <c r="T242" s="288">
        <v>9645</v>
      </c>
      <c r="U242" s="289">
        <v>8749</v>
      </c>
      <c r="V242" s="288">
        <v>12878</v>
      </c>
      <c r="W242" s="289">
        <v>11697</v>
      </c>
      <c r="X242" s="288">
        <v>24575</v>
      </c>
      <c r="Y242" s="288">
        <v>6181</v>
      </c>
      <c r="Z242" s="289">
        <v>18394</v>
      </c>
      <c r="AA242" s="29"/>
    </row>
    <row r="243" spans="1:27">
      <c r="A243" s="93">
        <v>3</v>
      </c>
      <c r="B243" s="46">
        <v>4</v>
      </c>
      <c r="C243" s="46">
        <v>2</v>
      </c>
      <c r="D243" s="92">
        <v>974000</v>
      </c>
      <c r="E243" s="46" t="s">
        <v>279</v>
      </c>
      <c r="F243" s="287">
        <v>33232</v>
      </c>
      <c r="G243" s="288">
        <v>4456</v>
      </c>
      <c r="H243" s="288">
        <v>4516</v>
      </c>
      <c r="I243" s="288">
        <v>5919</v>
      </c>
      <c r="J243" s="288">
        <v>6324</v>
      </c>
      <c r="K243" s="288">
        <v>6816</v>
      </c>
      <c r="L243" s="289">
        <v>5201</v>
      </c>
      <c r="M243" s="288">
        <v>8972</v>
      </c>
      <c r="N243" s="288">
        <v>14891</v>
      </c>
      <c r="O243" s="289">
        <v>18341</v>
      </c>
      <c r="P243" s="288">
        <v>17329</v>
      </c>
      <c r="Q243" s="289">
        <v>15903</v>
      </c>
      <c r="R243" s="288">
        <v>3097</v>
      </c>
      <c r="S243" s="289">
        <v>2822</v>
      </c>
      <c r="T243" s="288">
        <v>9637</v>
      </c>
      <c r="U243" s="289">
        <v>8704</v>
      </c>
      <c r="V243" s="288">
        <v>12734</v>
      </c>
      <c r="W243" s="289">
        <v>11526</v>
      </c>
      <c r="X243" s="288">
        <v>24260</v>
      </c>
      <c r="Y243" s="288">
        <v>5919</v>
      </c>
      <c r="Z243" s="289">
        <v>18341</v>
      </c>
      <c r="AA243" s="29"/>
    </row>
    <row r="244" spans="1:27">
      <c r="A244" s="93">
        <v>3</v>
      </c>
      <c r="B244" s="46">
        <v>4</v>
      </c>
      <c r="C244" s="46">
        <v>2</v>
      </c>
      <c r="D244" s="92">
        <v>566000</v>
      </c>
      <c r="E244" s="46" t="s">
        <v>266</v>
      </c>
      <c r="F244" s="287">
        <v>53940</v>
      </c>
      <c r="G244" s="288">
        <v>7473</v>
      </c>
      <c r="H244" s="288">
        <v>7305</v>
      </c>
      <c r="I244" s="288">
        <v>9326</v>
      </c>
      <c r="J244" s="288">
        <v>9980</v>
      </c>
      <c r="K244" s="288">
        <v>10904</v>
      </c>
      <c r="L244" s="289">
        <v>8952</v>
      </c>
      <c r="M244" s="288">
        <v>14778</v>
      </c>
      <c r="N244" s="288">
        <v>24104</v>
      </c>
      <c r="O244" s="289">
        <v>29836</v>
      </c>
      <c r="P244" s="288">
        <v>28030</v>
      </c>
      <c r="Q244" s="289">
        <v>25910</v>
      </c>
      <c r="R244" s="288">
        <v>4804</v>
      </c>
      <c r="S244" s="289">
        <v>4522</v>
      </c>
      <c r="T244" s="288">
        <v>15618</v>
      </c>
      <c r="U244" s="289">
        <v>14218</v>
      </c>
      <c r="V244" s="288">
        <v>20422</v>
      </c>
      <c r="W244" s="289">
        <v>18740</v>
      </c>
      <c r="X244" s="288">
        <v>39162</v>
      </c>
      <c r="Y244" s="288">
        <v>9326</v>
      </c>
      <c r="Z244" s="289">
        <v>29836</v>
      </c>
      <c r="AA244" s="29"/>
    </row>
    <row r="245" spans="1:27">
      <c r="A245" s="93">
        <v>3</v>
      </c>
      <c r="B245" s="46">
        <v>3</v>
      </c>
      <c r="C245" s="46">
        <v>2</v>
      </c>
      <c r="D245" s="92">
        <v>978000</v>
      </c>
      <c r="E245" s="46" t="s">
        <v>280</v>
      </c>
      <c r="F245" s="287">
        <v>10902</v>
      </c>
      <c r="G245" s="288">
        <v>1545</v>
      </c>
      <c r="H245" s="288">
        <v>1459</v>
      </c>
      <c r="I245" s="288">
        <v>1946</v>
      </c>
      <c r="J245" s="288">
        <v>2004</v>
      </c>
      <c r="K245" s="288">
        <v>2239</v>
      </c>
      <c r="L245" s="289">
        <v>1709</v>
      </c>
      <c r="M245" s="288">
        <v>3004</v>
      </c>
      <c r="N245" s="288">
        <v>4950</v>
      </c>
      <c r="O245" s="289">
        <v>5952</v>
      </c>
      <c r="P245" s="288">
        <v>5602</v>
      </c>
      <c r="Q245" s="289">
        <v>5300</v>
      </c>
      <c r="R245" s="288">
        <v>973</v>
      </c>
      <c r="S245" s="289">
        <v>973</v>
      </c>
      <c r="T245" s="288">
        <v>3088</v>
      </c>
      <c r="U245" s="289">
        <v>2864</v>
      </c>
      <c r="V245" s="288">
        <v>4061</v>
      </c>
      <c r="W245" s="289">
        <v>3837</v>
      </c>
      <c r="X245" s="288">
        <v>7898</v>
      </c>
      <c r="Y245" s="288">
        <v>1946</v>
      </c>
      <c r="Z245" s="289">
        <v>5952</v>
      </c>
      <c r="AA245" s="29"/>
    </row>
    <row r="246" spans="1:27">
      <c r="A246" s="93">
        <v>3</v>
      </c>
      <c r="B246" s="46">
        <v>4</v>
      </c>
      <c r="C246" s="46">
        <v>2</v>
      </c>
      <c r="D246" s="92">
        <v>166000</v>
      </c>
      <c r="E246" s="46" t="s">
        <v>254</v>
      </c>
      <c r="F246" s="287">
        <v>17888</v>
      </c>
      <c r="G246" s="288">
        <v>2476</v>
      </c>
      <c r="H246" s="288">
        <v>2526</v>
      </c>
      <c r="I246" s="288">
        <v>3165</v>
      </c>
      <c r="J246" s="288">
        <v>3376</v>
      </c>
      <c r="K246" s="288">
        <v>3587</v>
      </c>
      <c r="L246" s="289">
        <v>2758</v>
      </c>
      <c r="M246" s="288">
        <v>5002</v>
      </c>
      <c r="N246" s="288">
        <v>8167</v>
      </c>
      <c r="O246" s="289">
        <v>9721</v>
      </c>
      <c r="P246" s="288">
        <v>9223</v>
      </c>
      <c r="Q246" s="289">
        <v>8665</v>
      </c>
      <c r="R246" s="288">
        <v>1677</v>
      </c>
      <c r="S246" s="289">
        <v>1488</v>
      </c>
      <c r="T246" s="288">
        <v>4978</v>
      </c>
      <c r="U246" s="289">
        <v>4743</v>
      </c>
      <c r="V246" s="288">
        <v>6655</v>
      </c>
      <c r="W246" s="289">
        <v>6231</v>
      </c>
      <c r="X246" s="288">
        <v>12886</v>
      </c>
      <c r="Y246" s="288">
        <v>3165</v>
      </c>
      <c r="Z246" s="289">
        <v>9721</v>
      </c>
      <c r="AA246" s="29"/>
    </row>
    <row r="247" spans="1:27">
      <c r="A247" s="93">
        <v>3</v>
      </c>
      <c r="B247" s="46">
        <v>4</v>
      </c>
      <c r="C247" s="46">
        <v>2</v>
      </c>
      <c r="D247" s="92">
        <v>570000</v>
      </c>
      <c r="E247" s="46" t="s">
        <v>267</v>
      </c>
      <c r="F247" s="287">
        <v>34082</v>
      </c>
      <c r="G247" s="288">
        <v>4609</v>
      </c>
      <c r="H247" s="288">
        <v>4792</v>
      </c>
      <c r="I247" s="288">
        <v>6033</v>
      </c>
      <c r="J247" s="288">
        <v>6198</v>
      </c>
      <c r="K247" s="288">
        <v>6958</v>
      </c>
      <c r="L247" s="289">
        <v>5492</v>
      </c>
      <c r="M247" s="288">
        <v>9401</v>
      </c>
      <c r="N247" s="288">
        <v>15434</v>
      </c>
      <c r="O247" s="289">
        <v>18648</v>
      </c>
      <c r="P247" s="288">
        <v>17627</v>
      </c>
      <c r="Q247" s="289">
        <v>16455</v>
      </c>
      <c r="R247" s="288">
        <v>3169</v>
      </c>
      <c r="S247" s="289">
        <v>2864</v>
      </c>
      <c r="T247" s="288">
        <v>9629</v>
      </c>
      <c r="U247" s="289">
        <v>9019</v>
      </c>
      <c r="V247" s="288">
        <v>12798</v>
      </c>
      <c r="W247" s="289">
        <v>11883</v>
      </c>
      <c r="X247" s="288">
        <v>24681</v>
      </c>
      <c r="Y247" s="288">
        <v>6033</v>
      </c>
      <c r="Z247" s="289">
        <v>18648</v>
      </c>
      <c r="AA247" s="29"/>
    </row>
    <row r="248" spans="1:27">
      <c r="A248" s="93">
        <v>3</v>
      </c>
      <c r="B248" s="46">
        <v>4</v>
      </c>
      <c r="C248" s="46">
        <v>2</v>
      </c>
      <c r="D248" s="92">
        <v>170000</v>
      </c>
      <c r="E248" s="46" t="s">
        <v>256</v>
      </c>
      <c r="F248" s="287">
        <v>22825</v>
      </c>
      <c r="G248" s="288">
        <v>3161</v>
      </c>
      <c r="H248" s="288">
        <v>3237</v>
      </c>
      <c r="I248" s="288">
        <v>4044</v>
      </c>
      <c r="J248" s="288">
        <v>4209</v>
      </c>
      <c r="K248" s="288">
        <v>4649</v>
      </c>
      <c r="L248" s="289">
        <v>3525</v>
      </c>
      <c r="M248" s="288">
        <v>6398</v>
      </c>
      <c r="N248" s="288">
        <v>10442</v>
      </c>
      <c r="O248" s="289">
        <v>12383</v>
      </c>
      <c r="P248" s="288">
        <v>11779</v>
      </c>
      <c r="Q248" s="289">
        <v>11046</v>
      </c>
      <c r="R248" s="288">
        <v>2101</v>
      </c>
      <c r="S248" s="289">
        <v>1943</v>
      </c>
      <c r="T248" s="288">
        <v>6380</v>
      </c>
      <c r="U248" s="289">
        <v>6003</v>
      </c>
      <c r="V248" s="288">
        <v>8481</v>
      </c>
      <c r="W248" s="289">
        <v>7946</v>
      </c>
      <c r="X248" s="288">
        <v>16427</v>
      </c>
      <c r="Y248" s="288">
        <v>4044</v>
      </c>
      <c r="Z248" s="289">
        <v>12383</v>
      </c>
      <c r="AA248" s="29"/>
    </row>
    <row r="249" spans="1:27">
      <c r="A249" s="93"/>
      <c r="B249" s="46"/>
      <c r="C249" s="46"/>
      <c r="D249" s="46"/>
      <c r="E249" s="290" t="s">
        <v>210</v>
      </c>
      <c r="F249" s="291">
        <v>750787</v>
      </c>
      <c r="G249" s="295">
        <v>104131</v>
      </c>
      <c r="H249" s="294">
        <v>104602</v>
      </c>
      <c r="I249" s="294">
        <v>133277</v>
      </c>
      <c r="J249" s="294">
        <v>138793</v>
      </c>
      <c r="K249" s="294">
        <v>150658</v>
      </c>
      <c r="L249" s="291">
        <v>119326</v>
      </c>
      <c r="M249" s="295">
        <v>208733</v>
      </c>
      <c r="N249" s="294">
        <v>342010</v>
      </c>
      <c r="O249" s="291">
        <v>408777</v>
      </c>
      <c r="P249" s="295">
        <v>388808</v>
      </c>
      <c r="Q249" s="291">
        <v>361979</v>
      </c>
      <c r="R249" s="295">
        <v>68932</v>
      </c>
      <c r="S249" s="291">
        <v>64345</v>
      </c>
      <c r="T249" s="295">
        <v>212653</v>
      </c>
      <c r="U249" s="291">
        <v>196124</v>
      </c>
      <c r="V249" s="295">
        <v>281585</v>
      </c>
      <c r="W249" s="291">
        <v>260469</v>
      </c>
      <c r="X249" s="295">
        <v>542054</v>
      </c>
      <c r="Y249" s="293">
        <v>133277</v>
      </c>
      <c r="Z249" s="294">
        <v>408777</v>
      </c>
      <c r="AA249" s="29"/>
    </row>
    <row r="250" spans="1:27">
      <c r="A250" s="93">
        <v>4</v>
      </c>
      <c r="B250" s="46">
        <v>2</v>
      </c>
      <c r="C250" s="46">
        <v>3</v>
      </c>
      <c r="D250" s="92">
        <v>334004</v>
      </c>
      <c r="E250" s="46" t="s">
        <v>57</v>
      </c>
      <c r="F250" s="296">
        <v>9524</v>
      </c>
      <c r="G250" s="297">
        <v>1379</v>
      </c>
      <c r="H250" s="297">
        <v>1311</v>
      </c>
      <c r="I250" s="297">
        <v>1654</v>
      </c>
      <c r="J250" s="297">
        <v>1755</v>
      </c>
      <c r="K250" s="297">
        <v>1827</v>
      </c>
      <c r="L250" s="298">
        <v>1598</v>
      </c>
      <c r="M250" s="297">
        <v>2690</v>
      </c>
      <c r="N250" s="297">
        <v>4344</v>
      </c>
      <c r="O250" s="298">
        <v>5180</v>
      </c>
      <c r="P250" s="297">
        <v>4964</v>
      </c>
      <c r="Q250" s="298">
        <v>4560</v>
      </c>
      <c r="R250" s="297">
        <v>893</v>
      </c>
      <c r="S250" s="298">
        <v>761</v>
      </c>
      <c r="T250" s="297">
        <v>2701</v>
      </c>
      <c r="U250" s="298">
        <v>2479</v>
      </c>
      <c r="V250" s="297">
        <v>3594</v>
      </c>
      <c r="W250" s="298">
        <v>3240</v>
      </c>
      <c r="X250" s="297">
        <v>6834</v>
      </c>
      <c r="Y250" s="297">
        <v>1654</v>
      </c>
      <c r="Z250" s="298">
        <v>5180</v>
      </c>
      <c r="AA250" s="29"/>
    </row>
    <row r="251" spans="1:27">
      <c r="A251" s="93">
        <v>4</v>
      </c>
      <c r="B251" s="46">
        <v>2</v>
      </c>
      <c r="C251" s="46">
        <v>3</v>
      </c>
      <c r="D251" s="92">
        <v>962004</v>
      </c>
      <c r="E251" s="46" t="s">
        <v>149</v>
      </c>
      <c r="F251" s="296">
        <v>3109</v>
      </c>
      <c r="G251" s="297">
        <v>443</v>
      </c>
      <c r="H251" s="297">
        <v>430</v>
      </c>
      <c r="I251" s="297">
        <v>507</v>
      </c>
      <c r="J251" s="297">
        <v>554</v>
      </c>
      <c r="K251" s="297">
        <v>625</v>
      </c>
      <c r="L251" s="298">
        <v>550</v>
      </c>
      <c r="M251" s="297">
        <v>873</v>
      </c>
      <c r="N251" s="297">
        <v>1380</v>
      </c>
      <c r="O251" s="298">
        <v>1729</v>
      </c>
      <c r="P251" s="297">
        <v>1616</v>
      </c>
      <c r="Q251" s="298">
        <v>1493</v>
      </c>
      <c r="R251" s="297">
        <v>262</v>
      </c>
      <c r="S251" s="298">
        <v>245</v>
      </c>
      <c r="T251" s="297">
        <v>886</v>
      </c>
      <c r="U251" s="298">
        <v>843</v>
      </c>
      <c r="V251" s="297">
        <v>1148</v>
      </c>
      <c r="W251" s="298">
        <v>1088</v>
      </c>
      <c r="X251" s="297">
        <v>2236</v>
      </c>
      <c r="Y251" s="297">
        <v>507</v>
      </c>
      <c r="Z251" s="298">
        <v>1729</v>
      </c>
      <c r="AA251" s="29"/>
    </row>
    <row r="252" spans="1:27">
      <c r="A252" s="93">
        <v>4</v>
      </c>
      <c r="B252" s="46">
        <v>1</v>
      </c>
      <c r="C252" s="46">
        <v>3</v>
      </c>
      <c r="D252" s="92">
        <v>978004</v>
      </c>
      <c r="E252" s="46" t="s">
        <v>160</v>
      </c>
      <c r="F252" s="296">
        <v>9957</v>
      </c>
      <c r="G252" s="297">
        <v>1370</v>
      </c>
      <c r="H252" s="297">
        <v>1402</v>
      </c>
      <c r="I252" s="297">
        <v>1758</v>
      </c>
      <c r="J252" s="297">
        <v>1812</v>
      </c>
      <c r="K252" s="297">
        <v>1998</v>
      </c>
      <c r="L252" s="298">
        <v>1617</v>
      </c>
      <c r="M252" s="297">
        <v>2772</v>
      </c>
      <c r="N252" s="297">
        <v>4530</v>
      </c>
      <c r="O252" s="298">
        <v>5427</v>
      </c>
      <c r="P252" s="297">
        <v>5206</v>
      </c>
      <c r="Q252" s="298">
        <v>4751</v>
      </c>
      <c r="R252" s="297">
        <v>915</v>
      </c>
      <c r="S252" s="298">
        <v>843</v>
      </c>
      <c r="T252" s="297">
        <v>2860</v>
      </c>
      <c r="U252" s="298">
        <v>2567</v>
      </c>
      <c r="V252" s="297">
        <v>3775</v>
      </c>
      <c r="W252" s="298">
        <v>3410</v>
      </c>
      <c r="X252" s="297">
        <v>7185</v>
      </c>
      <c r="Y252" s="297">
        <v>1758</v>
      </c>
      <c r="Z252" s="298">
        <v>5427</v>
      </c>
      <c r="AA252" s="29"/>
    </row>
    <row r="253" spans="1:27">
      <c r="A253" s="93">
        <v>4</v>
      </c>
      <c r="B253" s="46">
        <v>2</v>
      </c>
      <c r="C253" s="46">
        <v>3</v>
      </c>
      <c r="D253" s="92">
        <v>562008</v>
      </c>
      <c r="E253" s="46" t="s">
        <v>105</v>
      </c>
      <c r="F253" s="296">
        <v>6501</v>
      </c>
      <c r="G253" s="297">
        <v>984</v>
      </c>
      <c r="H253" s="297">
        <v>920</v>
      </c>
      <c r="I253" s="297">
        <v>1192</v>
      </c>
      <c r="J253" s="297">
        <v>1169</v>
      </c>
      <c r="K253" s="297">
        <v>1220</v>
      </c>
      <c r="L253" s="298">
        <v>1016</v>
      </c>
      <c r="M253" s="297">
        <v>1904</v>
      </c>
      <c r="N253" s="297">
        <v>3096</v>
      </c>
      <c r="O253" s="298">
        <v>3405</v>
      </c>
      <c r="P253" s="297">
        <v>3342</v>
      </c>
      <c r="Q253" s="298">
        <v>3159</v>
      </c>
      <c r="R253" s="297">
        <v>617</v>
      </c>
      <c r="S253" s="298">
        <v>575</v>
      </c>
      <c r="T253" s="297">
        <v>1765</v>
      </c>
      <c r="U253" s="298">
        <v>1640</v>
      </c>
      <c r="V253" s="297">
        <v>2382</v>
      </c>
      <c r="W253" s="298">
        <v>2215</v>
      </c>
      <c r="X253" s="297">
        <v>4597</v>
      </c>
      <c r="Y253" s="297">
        <v>1192</v>
      </c>
      <c r="Z253" s="298">
        <v>3405</v>
      </c>
      <c r="AA253" s="29"/>
    </row>
    <row r="254" spans="1:27">
      <c r="A254" s="93">
        <v>4</v>
      </c>
      <c r="B254" s="46">
        <v>2</v>
      </c>
      <c r="C254" s="46">
        <v>3</v>
      </c>
      <c r="D254" s="92">
        <v>158004</v>
      </c>
      <c r="E254" s="46" t="s">
        <v>30</v>
      </c>
      <c r="F254" s="296">
        <v>8614</v>
      </c>
      <c r="G254" s="297">
        <v>1194</v>
      </c>
      <c r="H254" s="297">
        <v>1267</v>
      </c>
      <c r="I254" s="297">
        <v>1594</v>
      </c>
      <c r="J254" s="297">
        <v>1647</v>
      </c>
      <c r="K254" s="297">
        <v>1702</v>
      </c>
      <c r="L254" s="298">
        <v>1210</v>
      </c>
      <c r="M254" s="297">
        <v>2461</v>
      </c>
      <c r="N254" s="297">
        <v>4055</v>
      </c>
      <c r="O254" s="298">
        <v>4559</v>
      </c>
      <c r="P254" s="297">
        <v>4433</v>
      </c>
      <c r="Q254" s="298">
        <v>4181</v>
      </c>
      <c r="R254" s="297">
        <v>823</v>
      </c>
      <c r="S254" s="298">
        <v>771</v>
      </c>
      <c r="T254" s="297">
        <v>2347</v>
      </c>
      <c r="U254" s="298">
        <v>2212</v>
      </c>
      <c r="V254" s="297">
        <v>3170</v>
      </c>
      <c r="W254" s="298">
        <v>2983</v>
      </c>
      <c r="X254" s="297">
        <v>6153</v>
      </c>
      <c r="Y254" s="297">
        <v>1594</v>
      </c>
      <c r="Z254" s="298">
        <v>4559</v>
      </c>
      <c r="AA254" s="29"/>
    </row>
    <row r="255" spans="1:27">
      <c r="A255" s="93">
        <v>4</v>
      </c>
      <c r="B255" s="46">
        <v>2</v>
      </c>
      <c r="C255" s="46">
        <v>3</v>
      </c>
      <c r="D255" s="92">
        <v>954012</v>
      </c>
      <c r="E255" s="46" t="s">
        <v>139</v>
      </c>
      <c r="F255" s="296">
        <v>5670</v>
      </c>
      <c r="G255" s="297">
        <v>873</v>
      </c>
      <c r="H255" s="297">
        <v>836</v>
      </c>
      <c r="I255" s="297">
        <v>964</v>
      </c>
      <c r="J255" s="297">
        <v>1008</v>
      </c>
      <c r="K255" s="297">
        <v>1059</v>
      </c>
      <c r="L255" s="298">
        <v>930</v>
      </c>
      <c r="M255" s="297">
        <v>1709</v>
      </c>
      <c r="N255" s="297">
        <v>2673</v>
      </c>
      <c r="O255" s="298">
        <v>2997</v>
      </c>
      <c r="P255" s="297">
        <v>2905</v>
      </c>
      <c r="Q255" s="298">
        <v>2765</v>
      </c>
      <c r="R255" s="297">
        <v>487</v>
      </c>
      <c r="S255" s="298">
        <v>477</v>
      </c>
      <c r="T255" s="297">
        <v>1573</v>
      </c>
      <c r="U255" s="298">
        <v>1424</v>
      </c>
      <c r="V255" s="297">
        <v>2060</v>
      </c>
      <c r="W255" s="298">
        <v>1901</v>
      </c>
      <c r="X255" s="297">
        <v>3961</v>
      </c>
      <c r="Y255" s="297">
        <v>964</v>
      </c>
      <c r="Z255" s="298">
        <v>2997</v>
      </c>
      <c r="AA255" s="29"/>
    </row>
    <row r="256" spans="1:27">
      <c r="A256" s="93">
        <v>4</v>
      </c>
      <c r="B256" s="46">
        <v>2</v>
      </c>
      <c r="C256" s="46">
        <v>3</v>
      </c>
      <c r="D256" s="92">
        <v>370016</v>
      </c>
      <c r="E256" s="46" t="s">
        <v>73</v>
      </c>
      <c r="F256" s="296">
        <v>8345</v>
      </c>
      <c r="G256" s="297">
        <v>1215</v>
      </c>
      <c r="H256" s="297">
        <v>1204</v>
      </c>
      <c r="I256" s="297">
        <v>1501</v>
      </c>
      <c r="J256" s="297">
        <v>1510</v>
      </c>
      <c r="K256" s="297">
        <v>1626</v>
      </c>
      <c r="L256" s="298">
        <v>1289</v>
      </c>
      <c r="M256" s="297">
        <v>2419</v>
      </c>
      <c r="N256" s="297">
        <v>3920</v>
      </c>
      <c r="O256" s="298">
        <v>4425</v>
      </c>
      <c r="P256" s="297">
        <v>4311</v>
      </c>
      <c r="Q256" s="298">
        <v>4034</v>
      </c>
      <c r="R256" s="297">
        <v>750</v>
      </c>
      <c r="S256" s="298">
        <v>751</v>
      </c>
      <c r="T256" s="297">
        <v>2312</v>
      </c>
      <c r="U256" s="298">
        <v>2113</v>
      </c>
      <c r="V256" s="297">
        <v>3062</v>
      </c>
      <c r="W256" s="298">
        <v>2864</v>
      </c>
      <c r="X256" s="297">
        <v>5926</v>
      </c>
      <c r="Y256" s="297">
        <v>1501</v>
      </c>
      <c r="Z256" s="298">
        <v>4425</v>
      </c>
      <c r="AA256" s="29"/>
    </row>
    <row r="257" spans="1:27">
      <c r="A257" s="93">
        <v>4</v>
      </c>
      <c r="B257" s="46">
        <v>2</v>
      </c>
      <c r="C257" s="46">
        <v>3</v>
      </c>
      <c r="D257" s="92">
        <v>962016</v>
      </c>
      <c r="E257" s="46" t="s">
        <v>150</v>
      </c>
      <c r="F257" s="296">
        <v>6894</v>
      </c>
      <c r="G257" s="297">
        <v>929</v>
      </c>
      <c r="H257" s="297">
        <v>987</v>
      </c>
      <c r="I257" s="297">
        <v>1258</v>
      </c>
      <c r="J257" s="297">
        <v>1335</v>
      </c>
      <c r="K257" s="297">
        <v>1345</v>
      </c>
      <c r="L257" s="298">
        <v>1040</v>
      </c>
      <c r="M257" s="297">
        <v>1916</v>
      </c>
      <c r="N257" s="297">
        <v>3174</v>
      </c>
      <c r="O257" s="298">
        <v>3720</v>
      </c>
      <c r="P257" s="297">
        <v>3657</v>
      </c>
      <c r="Q257" s="298">
        <v>3237</v>
      </c>
      <c r="R257" s="297">
        <v>658</v>
      </c>
      <c r="S257" s="298">
        <v>600</v>
      </c>
      <c r="T257" s="297">
        <v>1963</v>
      </c>
      <c r="U257" s="298">
        <v>1757</v>
      </c>
      <c r="V257" s="297">
        <v>2621</v>
      </c>
      <c r="W257" s="298">
        <v>2357</v>
      </c>
      <c r="X257" s="297">
        <v>4978</v>
      </c>
      <c r="Y257" s="297">
        <v>1258</v>
      </c>
      <c r="Z257" s="298">
        <v>3720</v>
      </c>
      <c r="AA257" s="29"/>
    </row>
    <row r="258" spans="1:27">
      <c r="A258" s="93">
        <v>4</v>
      </c>
      <c r="B258" s="46">
        <v>2</v>
      </c>
      <c r="C258" s="46">
        <v>3</v>
      </c>
      <c r="D258" s="92">
        <v>370020</v>
      </c>
      <c r="E258" s="46" t="s">
        <v>74</v>
      </c>
      <c r="F258" s="296">
        <v>8585</v>
      </c>
      <c r="G258" s="297">
        <v>1123</v>
      </c>
      <c r="H258" s="297">
        <v>1217</v>
      </c>
      <c r="I258" s="297">
        <v>1570</v>
      </c>
      <c r="J258" s="297">
        <v>1613</v>
      </c>
      <c r="K258" s="297">
        <v>1730</v>
      </c>
      <c r="L258" s="298">
        <v>1332</v>
      </c>
      <c r="M258" s="297">
        <v>2340</v>
      </c>
      <c r="N258" s="297">
        <v>3910</v>
      </c>
      <c r="O258" s="298">
        <v>4675</v>
      </c>
      <c r="P258" s="297">
        <v>4461</v>
      </c>
      <c r="Q258" s="298">
        <v>4124</v>
      </c>
      <c r="R258" s="297">
        <v>808</v>
      </c>
      <c r="S258" s="298">
        <v>762</v>
      </c>
      <c r="T258" s="297">
        <v>2454</v>
      </c>
      <c r="U258" s="298">
        <v>2221</v>
      </c>
      <c r="V258" s="297">
        <v>3262</v>
      </c>
      <c r="W258" s="298">
        <v>2983</v>
      </c>
      <c r="X258" s="297">
        <v>6245</v>
      </c>
      <c r="Y258" s="297">
        <v>1570</v>
      </c>
      <c r="Z258" s="298">
        <v>4675</v>
      </c>
      <c r="AA258" s="29"/>
    </row>
    <row r="259" spans="1:27">
      <c r="A259" s="93">
        <v>4</v>
      </c>
      <c r="B259" s="46">
        <v>2</v>
      </c>
      <c r="C259" s="46">
        <v>3</v>
      </c>
      <c r="D259" s="92">
        <v>978020</v>
      </c>
      <c r="E259" s="46" t="s">
        <v>161</v>
      </c>
      <c r="F259" s="296">
        <v>7862</v>
      </c>
      <c r="G259" s="297">
        <v>1087</v>
      </c>
      <c r="H259" s="297">
        <v>1099</v>
      </c>
      <c r="I259" s="297">
        <v>1370</v>
      </c>
      <c r="J259" s="297">
        <v>1516</v>
      </c>
      <c r="K259" s="297">
        <v>1521</v>
      </c>
      <c r="L259" s="298">
        <v>1269</v>
      </c>
      <c r="M259" s="297">
        <v>2186</v>
      </c>
      <c r="N259" s="297">
        <v>3556</v>
      </c>
      <c r="O259" s="298">
        <v>4306</v>
      </c>
      <c r="P259" s="297">
        <v>4144</v>
      </c>
      <c r="Q259" s="298">
        <v>3718</v>
      </c>
      <c r="R259" s="297">
        <v>698</v>
      </c>
      <c r="S259" s="298">
        <v>672</v>
      </c>
      <c r="T259" s="297">
        <v>2315</v>
      </c>
      <c r="U259" s="298">
        <v>1991</v>
      </c>
      <c r="V259" s="297">
        <v>3013</v>
      </c>
      <c r="W259" s="298">
        <v>2663</v>
      </c>
      <c r="X259" s="297">
        <v>5676</v>
      </c>
      <c r="Y259" s="297">
        <v>1370</v>
      </c>
      <c r="Z259" s="298">
        <v>4306</v>
      </c>
      <c r="AA259" s="29"/>
    </row>
    <row r="260" spans="1:27">
      <c r="A260" s="93">
        <v>4</v>
      </c>
      <c r="B260" s="46">
        <v>2</v>
      </c>
      <c r="C260" s="46">
        <v>3</v>
      </c>
      <c r="D260" s="92">
        <v>170020</v>
      </c>
      <c r="E260" s="46" t="s">
        <v>49</v>
      </c>
      <c r="F260" s="296">
        <v>7420</v>
      </c>
      <c r="G260" s="297">
        <v>1054</v>
      </c>
      <c r="H260" s="297">
        <v>1135</v>
      </c>
      <c r="I260" s="297">
        <v>1305</v>
      </c>
      <c r="J260" s="297">
        <v>1364</v>
      </c>
      <c r="K260" s="297">
        <v>1411</v>
      </c>
      <c r="L260" s="298">
        <v>1151</v>
      </c>
      <c r="M260" s="297">
        <v>2189</v>
      </c>
      <c r="N260" s="297">
        <v>3494</v>
      </c>
      <c r="O260" s="298">
        <v>3926</v>
      </c>
      <c r="P260" s="297">
        <v>3806</v>
      </c>
      <c r="Q260" s="298">
        <v>3614</v>
      </c>
      <c r="R260" s="297">
        <v>671</v>
      </c>
      <c r="S260" s="298">
        <v>634</v>
      </c>
      <c r="T260" s="297">
        <v>2040</v>
      </c>
      <c r="U260" s="298">
        <v>1886</v>
      </c>
      <c r="V260" s="297">
        <v>2711</v>
      </c>
      <c r="W260" s="298">
        <v>2520</v>
      </c>
      <c r="X260" s="297">
        <v>5231</v>
      </c>
      <c r="Y260" s="297">
        <v>1305</v>
      </c>
      <c r="Z260" s="298">
        <v>3926</v>
      </c>
      <c r="AA260" s="29"/>
    </row>
    <row r="261" spans="1:27">
      <c r="A261" s="93">
        <v>4</v>
      </c>
      <c r="B261" s="46">
        <v>2</v>
      </c>
      <c r="C261" s="46">
        <v>3</v>
      </c>
      <c r="D261" s="92">
        <v>154036</v>
      </c>
      <c r="E261" s="46" t="s">
        <v>29</v>
      </c>
      <c r="F261" s="296">
        <v>10289</v>
      </c>
      <c r="G261" s="297">
        <v>1479</v>
      </c>
      <c r="H261" s="297">
        <v>1401</v>
      </c>
      <c r="I261" s="297">
        <v>1760</v>
      </c>
      <c r="J261" s="297">
        <v>1844</v>
      </c>
      <c r="K261" s="297">
        <v>1865</v>
      </c>
      <c r="L261" s="298">
        <v>1940</v>
      </c>
      <c r="M261" s="297">
        <v>2880</v>
      </c>
      <c r="N261" s="297">
        <v>4640</v>
      </c>
      <c r="O261" s="298">
        <v>5649</v>
      </c>
      <c r="P261" s="297">
        <v>5263</v>
      </c>
      <c r="Q261" s="298">
        <v>5026</v>
      </c>
      <c r="R261" s="297">
        <v>892</v>
      </c>
      <c r="S261" s="298">
        <v>868</v>
      </c>
      <c r="T261" s="297">
        <v>2919</v>
      </c>
      <c r="U261" s="298">
        <v>2730</v>
      </c>
      <c r="V261" s="297">
        <v>3811</v>
      </c>
      <c r="W261" s="298">
        <v>3598</v>
      </c>
      <c r="X261" s="297">
        <v>7409</v>
      </c>
      <c r="Y261" s="297">
        <v>1760</v>
      </c>
      <c r="Z261" s="298">
        <v>5649</v>
      </c>
      <c r="AA261" s="29"/>
    </row>
    <row r="262" spans="1:27">
      <c r="A262" s="93">
        <v>4</v>
      </c>
      <c r="B262" s="46">
        <v>1</v>
      </c>
      <c r="C262" s="46">
        <v>3</v>
      </c>
      <c r="D262" s="92">
        <v>158026</v>
      </c>
      <c r="E262" s="46" t="s">
        <v>36</v>
      </c>
      <c r="F262" s="296">
        <v>8765</v>
      </c>
      <c r="G262" s="297">
        <v>1339</v>
      </c>
      <c r="H262" s="297">
        <v>1365</v>
      </c>
      <c r="I262" s="297">
        <v>1608</v>
      </c>
      <c r="J262" s="297">
        <v>1636</v>
      </c>
      <c r="K262" s="297">
        <v>1613</v>
      </c>
      <c r="L262" s="298">
        <v>1204</v>
      </c>
      <c r="M262" s="297">
        <v>2704</v>
      </c>
      <c r="N262" s="297">
        <v>4312</v>
      </c>
      <c r="O262" s="298">
        <v>4453</v>
      </c>
      <c r="P262" s="297">
        <v>4475</v>
      </c>
      <c r="Q262" s="298">
        <v>4290</v>
      </c>
      <c r="R262" s="297">
        <v>820</v>
      </c>
      <c r="S262" s="298">
        <v>788</v>
      </c>
      <c r="T262" s="297">
        <v>2239</v>
      </c>
      <c r="U262" s="298">
        <v>2214</v>
      </c>
      <c r="V262" s="297">
        <v>3059</v>
      </c>
      <c r="W262" s="298">
        <v>3002</v>
      </c>
      <c r="X262" s="297">
        <v>6061</v>
      </c>
      <c r="Y262" s="297">
        <v>1608</v>
      </c>
      <c r="Z262" s="298">
        <v>4453</v>
      </c>
      <c r="AA262" s="29"/>
    </row>
    <row r="263" spans="1:27">
      <c r="A263" s="93">
        <v>4</v>
      </c>
      <c r="B263" s="46">
        <v>1</v>
      </c>
      <c r="C263" s="46">
        <v>3</v>
      </c>
      <c r="D263" s="92">
        <v>562028</v>
      </c>
      <c r="E263" s="46" t="s">
        <v>111</v>
      </c>
      <c r="F263" s="296">
        <v>5964</v>
      </c>
      <c r="G263" s="297">
        <v>860</v>
      </c>
      <c r="H263" s="297">
        <v>781</v>
      </c>
      <c r="I263" s="297">
        <v>987</v>
      </c>
      <c r="J263" s="297">
        <v>1061</v>
      </c>
      <c r="K263" s="297">
        <v>1231</v>
      </c>
      <c r="L263" s="298">
        <v>1044</v>
      </c>
      <c r="M263" s="297">
        <v>1641</v>
      </c>
      <c r="N263" s="297">
        <v>2628</v>
      </c>
      <c r="O263" s="298">
        <v>3336</v>
      </c>
      <c r="P263" s="297">
        <v>3024</v>
      </c>
      <c r="Q263" s="298">
        <v>2940</v>
      </c>
      <c r="R263" s="297">
        <v>475</v>
      </c>
      <c r="S263" s="298">
        <v>512</v>
      </c>
      <c r="T263" s="297">
        <v>1736</v>
      </c>
      <c r="U263" s="298">
        <v>1600</v>
      </c>
      <c r="V263" s="297">
        <v>2211</v>
      </c>
      <c r="W263" s="298">
        <v>2112</v>
      </c>
      <c r="X263" s="297">
        <v>4323</v>
      </c>
      <c r="Y263" s="297">
        <v>987</v>
      </c>
      <c r="Z263" s="298">
        <v>3336</v>
      </c>
      <c r="AA263" s="29"/>
    </row>
    <row r="264" spans="1:27">
      <c r="A264" s="93">
        <v>4</v>
      </c>
      <c r="B264" s="46">
        <v>2</v>
      </c>
      <c r="C264" s="46">
        <v>3</v>
      </c>
      <c r="D264" s="92">
        <v>954024</v>
      </c>
      <c r="E264" s="46" t="s">
        <v>142</v>
      </c>
      <c r="F264" s="296">
        <v>5497</v>
      </c>
      <c r="G264" s="297">
        <v>831</v>
      </c>
      <c r="H264" s="297">
        <v>842</v>
      </c>
      <c r="I264" s="297">
        <v>1035</v>
      </c>
      <c r="J264" s="297">
        <v>978</v>
      </c>
      <c r="K264" s="297">
        <v>1046</v>
      </c>
      <c r="L264" s="298">
        <v>765</v>
      </c>
      <c r="M264" s="297">
        <v>1673</v>
      </c>
      <c r="N264" s="297">
        <v>2708</v>
      </c>
      <c r="O264" s="298">
        <v>2789</v>
      </c>
      <c r="P264" s="297">
        <v>2847</v>
      </c>
      <c r="Q264" s="298">
        <v>2650</v>
      </c>
      <c r="R264" s="297">
        <v>539</v>
      </c>
      <c r="S264" s="298">
        <v>496</v>
      </c>
      <c r="T264" s="297">
        <v>1477</v>
      </c>
      <c r="U264" s="298">
        <v>1312</v>
      </c>
      <c r="V264" s="297">
        <v>2016</v>
      </c>
      <c r="W264" s="298">
        <v>1808</v>
      </c>
      <c r="X264" s="297">
        <v>3824</v>
      </c>
      <c r="Y264" s="297">
        <v>1035</v>
      </c>
      <c r="Z264" s="298">
        <v>2789</v>
      </c>
      <c r="AA264" s="29"/>
    </row>
    <row r="265" spans="1:27">
      <c r="A265" s="93">
        <v>4</v>
      </c>
      <c r="B265" s="46">
        <v>2</v>
      </c>
      <c r="C265" s="46">
        <v>3</v>
      </c>
      <c r="D265" s="92">
        <v>978032</v>
      </c>
      <c r="E265" s="46" t="s">
        <v>164</v>
      </c>
      <c r="F265" s="296">
        <v>5204</v>
      </c>
      <c r="G265" s="297">
        <v>739</v>
      </c>
      <c r="H265" s="297">
        <v>713</v>
      </c>
      <c r="I265" s="297">
        <v>917</v>
      </c>
      <c r="J265" s="297">
        <v>969</v>
      </c>
      <c r="K265" s="297">
        <v>1052</v>
      </c>
      <c r="L265" s="298">
        <v>814</v>
      </c>
      <c r="M265" s="297">
        <v>1452</v>
      </c>
      <c r="N265" s="297">
        <v>2369</v>
      </c>
      <c r="O265" s="298">
        <v>2835</v>
      </c>
      <c r="P265" s="297">
        <v>2620</v>
      </c>
      <c r="Q265" s="298">
        <v>2584</v>
      </c>
      <c r="R265" s="297">
        <v>470</v>
      </c>
      <c r="S265" s="298">
        <v>447</v>
      </c>
      <c r="T265" s="297">
        <v>1431</v>
      </c>
      <c r="U265" s="298">
        <v>1404</v>
      </c>
      <c r="V265" s="297">
        <v>1901</v>
      </c>
      <c r="W265" s="298">
        <v>1851</v>
      </c>
      <c r="X265" s="297">
        <v>3752</v>
      </c>
      <c r="Y265" s="297">
        <v>917</v>
      </c>
      <c r="Z265" s="298">
        <v>2835</v>
      </c>
      <c r="AA265" s="29"/>
    </row>
    <row r="266" spans="1:27">
      <c r="A266" s="93">
        <v>4</v>
      </c>
      <c r="B266" s="46">
        <v>2</v>
      </c>
      <c r="C266" s="46">
        <v>3</v>
      </c>
      <c r="D266" s="92">
        <v>382060</v>
      </c>
      <c r="E266" s="46" t="s">
        <v>93</v>
      </c>
      <c r="F266" s="296">
        <v>8513</v>
      </c>
      <c r="G266" s="297">
        <v>1257</v>
      </c>
      <c r="H266" s="297">
        <v>1281</v>
      </c>
      <c r="I266" s="297">
        <v>1548</v>
      </c>
      <c r="J266" s="297">
        <v>1564</v>
      </c>
      <c r="K266" s="297">
        <v>1545</v>
      </c>
      <c r="L266" s="298">
        <v>1318</v>
      </c>
      <c r="M266" s="297">
        <v>2538</v>
      </c>
      <c r="N266" s="297">
        <v>4086</v>
      </c>
      <c r="O266" s="298">
        <v>4427</v>
      </c>
      <c r="P266" s="297">
        <v>4536</v>
      </c>
      <c r="Q266" s="298">
        <v>3977</v>
      </c>
      <c r="R266" s="297">
        <v>823</v>
      </c>
      <c r="S266" s="298">
        <v>725</v>
      </c>
      <c r="T266" s="297">
        <v>2409</v>
      </c>
      <c r="U266" s="298">
        <v>2018</v>
      </c>
      <c r="V266" s="297">
        <v>3232</v>
      </c>
      <c r="W266" s="298">
        <v>2743</v>
      </c>
      <c r="X266" s="297">
        <v>5975</v>
      </c>
      <c r="Y266" s="297">
        <v>1548</v>
      </c>
      <c r="Z266" s="298">
        <v>4427</v>
      </c>
      <c r="AA266" s="29"/>
    </row>
    <row r="267" spans="1:27">
      <c r="A267" s="93">
        <v>4</v>
      </c>
      <c r="B267" s="46">
        <v>2</v>
      </c>
      <c r="C267" s="46">
        <v>3</v>
      </c>
      <c r="D267" s="92">
        <v>962060</v>
      </c>
      <c r="E267" s="46" t="s">
        <v>155</v>
      </c>
      <c r="F267" s="296">
        <v>3860</v>
      </c>
      <c r="G267" s="297">
        <v>539</v>
      </c>
      <c r="H267" s="297">
        <v>542</v>
      </c>
      <c r="I267" s="297">
        <v>715</v>
      </c>
      <c r="J267" s="297">
        <v>718</v>
      </c>
      <c r="K267" s="297">
        <v>732</v>
      </c>
      <c r="L267" s="298">
        <v>614</v>
      </c>
      <c r="M267" s="297">
        <v>1081</v>
      </c>
      <c r="N267" s="297">
        <v>1796</v>
      </c>
      <c r="O267" s="298">
        <v>2064</v>
      </c>
      <c r="P267" s="297">
        <v>2012</v>
      </c>
      <c r="Q267" s="298">
        <v>1848</v>
      </c>
      <c r="R267" s="297">
        <v>382</v>
      </c>
      <c r="S267" s="298">
        <v>333</v>
      </c>
      <c r="T267" s="297">
        <v>1052</v>
      </c>
      <c r="U267" s="298">
        <v>1012</v>
      </c>
      <c r="V267" s="297">
        <v>1434</v>
      </c>
      <c r="W267" s="298">
        <v>1345</v>
      </c>
      <c r="X267" s="297">
        <v>2779</v>
      </c>
      <c r="Y267" s="297">
        <v>715</v>
      </c>
      <c r="Z267" s="298">
        <v>2064</v>
      </c>
      <c r="AA267" s="29"/>
    </row>
    <row r="268" spans="1:27">
      <c r="A268" s="93">
        <v>4</v>
      </c>
      <c r="B268" s="46">
        <v>2</v>
      </c>
      <c r="C268" s="46">
        <v>3</v>
      </c>
      <c r="D268" s="92">
        <v>362040</v>
      </c>
      <c r="E268" s="46" t="s">
        <v>70</v>
      </c>
      <c r="F268" s="296">
        <v>7632</v>
      </c>
      <c r="G268" s="297">
        <v>1147</v>
      </c>
      <c r="H268" s="297">
        <v>1163</v>
      </c>
      <c r="I268" s="297">
        <v>1366</v>
      </c>
      <c r="J268" s="297">
        <v>1304</v>
      </c>
      <c r="K268" s="297">
        <v>1396</v>
      </c>
      <c r="L268" s="298">
        <v>1256</v>
      </c>
      <c r="M268" s="297">
        <v>2310</v>
      </c>
      <c r="N268" s="297">
        <v>3676</v>
      </c>
      <c r="O268" s="298">
        <v>3956</v>
      </c>
      <c r="P268" s="297">
        <v>3921</v>
      </c>
      <c r="Q268" s="298">
        <v>3711</v>
      </c>
      <c r="R268" s="297">
        <v>719</v>
      </c>
      <c r="S268" s="298">
        <v>647</v>
      </c>
      <c r="T268" s="297">
        <v>2019</v>
      </c>
      <c r="U268" s="298">
        <v>1937</v>
      </c>
      <c r="V268" s="297">
        <v>2738</v>
      </c>
      <c r="W268" s="298">
        <v>2584</v>
      </c>
      <c r="X268" s="297">
        <v>5322</v>
      </c>
      <c r="Y268" s="297">
        <v>1366</v>
      </c>
      <c r="Z268" s="298">
        <v>3956</v>
      </c>
      <c r="AA268" s="29"/>
    </row>
    <row r="269" spans="1:27">
      <c r="A269" s="93"/>
      <c r="B269" s="46"/>
      <c r="C269" s="46"/>
      <c r="D269" s="46"/>
      <c r="E269" s="290" t="s">
        <v>211</v>
      </c>
      <c r="F269" s="291">
        <v>138205</v>
      </c>
      <c r="G269" s="295">
        <v>19842</v>
      </c>
      <c r="H269" s="294">
        <v>19896</v>
      </c>
      <c r="I269" s="294">
        <v>24609</v>
      </c>
      <c r="J269" s="294">
        <v>25357</v>
      </c>
      <c r="K269" s="294">
        <v>26544</v>
      </c>
      <c r="L269" s="291">
        <v>21957</v>
      </c>
      <c r="M269" s="295">
        <v>39738</v>
      </c>
      <c r="N269" s="294">
        <v>64347</v>
      </c>
      <c r="O269" s="291">
        <v>73858</v>
      </c>
      <c r="P269" s="295">
        <v>71543</v>
      </c>
      <c r="Q269" s="291">
        <v>66662</v>
      </c>
      <c r="R269" s="295">
        <v>12702</v>
      </c>
      <c r="S269" s="291">
        <v>11907</v>
      </c>
      <c r="T269" s="295">
        <v>38498</v>
      </c>
      <c r="U269" s="291">
        <v>35360</v>
      </c>
      <c r="V269" s="295">
        <v>51200</v>
      </c>
      <c r="W269" s="291">
        <v>47267</v>
      </c>
      <c r="X269" s="295">
        <v>98467</v>
      </c>
      <c r="Y269" s="293">
        <v>24609</v>
      </c>
      <c r="Z269" s="294">
        <v>73858</v>
      </c>
      <c r="AA269" s="29"/>
    </row>
    <row r="270" spans="1:27">
      <c r="A270" s="93">
        <v>5</v>
      </c>
      <c r="B270" s="46">
        <v>3</v>
      </c>
      <c r="C270" s="46">
        <v>3</v>
      </c>
      <c r="D270" s="92">
        <v>770004</v>
      </c>
      <c r="E270" s="46" t="s">
        <v>129</v>
      </c>
      <c r="F270" s="296">
        <v>9643</v>
      </c>
      <c r="G270" s="297">
        <v>1354</v>
      </c>
      <c r="H270" s="297">
        <v>1389</v>
      </c>
      <c r="I270" s="297">
        <v>1697</v>
      </c>
      <c r="J270" s="297">
        <v>1800</v>
      </c>
      <c r="K270" s="297">
        <v>1874</v>
      </c>
      <c r="L270" s="298">
        <v>1529</v>
      </c>
      <c r="M270" s="297">
        <v>2743</v>
      </c>
      <c r="N270" s="297">
        <v>4440</v>
      </c>
      <c r="O270" s="298">
        <v>5203</v>
      </c>
      <c r="P270" s="297">
        <v>5041</v>
      </c>
      <c r="Q270" s="298">
        <v>4602</v>
      </c>
      <c r="R270" s="297">
        <v>855</v>
      </c>
      <c r="S270" s="298">
        <v>842</v>
      </c>
      <c r="T270" s="297">
        <v>2767</v>
      </c>
      <c r="U270" s="298">
        <v>2436</v>
      </c>
      <c r="V270" s="297">
        <v>3622</v>
      </c>
      <c r="W270" s="298">
        <v>3278</v>
      </c>
      <c r="X270" s="297">
        <v>6900</v>
      </c>
      <c r="Y270" s="297">
        <v>1697</v>
      </c>
      <c r="Z270" s="298">
        <v>5203</v>
      </c>
      <c r="AA270" s="29"/>
    </row>
    <row r="271" spans="1:27">
      <c r="A271" s="93">
        <v>5</v>
      </c>
      <c r="B271" s="46">
        <v>3</v>
      </c>
      <c r="C271" s="46">
        <v>3</v>
      </c>
      <c r="D271" s="92">
        <v>570008</v>
      </c>
      <c r="E271" s="46" t="s">
        <v>119</v>
      </c>
      <c r="F271" s="296">
        <v>7422</v>
      </c>
      <c r="G271" s="297">
        <v>987</v>
      </c>
      <c r="H271" s="297">
        <v>1014</v>
      </c>
      <c r="I271" s="297">
        <v>1271</v>
      </c>
      <c r="J271" s="297">
        <v>1372</v>
      </c>
      <c r="K271" s="297">
        <v>1576</v>
      </c>
      <c r="L271" s="298">
        <v>1202</v>
      </c>
      <c r="M271" s="297">
        <v>2001</v>
      </c>
      <c r="N271" s="297">
        <v>3272</v>
      </c>
      <c r="O271" s="298">
        <v>4150</v>
      </c>
      <c r="P271" s="297">
        <v>3801</v>
      </c>
      <c r="Q271" s="298">
        <v>3621</v>
      </c>
      <c r="R271" s="297">
        <v>662</v>
      </c>
      <c r="S271" s="298">
        <v>609</v>
      </c>
      <c r="T271" s="297">
        <v>2163</v>
      </c>
      <c r="U271" s="298">
        <v>1987</v>
      </c>
      <c r="V271" s="297">
        <v>2825</v>
      </c>
      <c r="W271" s="298">
        <v>2596</v>
      </c>
      <c r="X271" s="297">
        <v>5421</v>
      </c>
      <c r="Y271" s="297">
        <v>1271</v>
      </c>
      <c r="Z271" s="298">
        <v>4150</v>
      </c>
      <c r="AA271" s="29"/>
    </row>
    <row r="272" spans="1:27">
      <c r="A272" s="93">
        <v>5</v>
      </c>
      <c r="B272" s="46">
        <v>3</v>
      </c>
      <c r="C272" s="46">
        <v>3</v>
      </c>
      <c r="D272" s="92">
        <v>362004</v>
      </c>
      <c r="E272" s="46" t="s">
        <v>238</v>
      </c>
      <c r="F272" s="296">
        <v>4562</v>
      </c>
      <c r="G272" s="297">
        <v>680</v>
      </c>
      <c r="H272" s="297">
        <v>706</v>
      </c>
      <c r="I272" s="297">
        <v>818</v>
      </c>
      <c r="J272" s="297">
        <v>799</v>
      </c>
      <c r="K272" s="297">
        <v>867</v>
      </c>
      <c r="L272" s="298">
        <v>692</v>
      </c>
      <c r="M272" s="297">
        <v>1386</v>
      </c>
      <c r="N272" s="297">
        <v>2204</v>
      </c>
      <c r="O272" s="298">
        <v>2358</v>
      </c>
      <c r="P272" s="297">
        <v>2405</v>
      </c>
      <c r="Q272" s="298">
        <v>2157</v>
      </c>
      <c r="R272" s="297">
        <v>436</v>
      </c>
      <c r="S272" s="298">
        <v>382</v>
      </c>
      <c r="T272" s="297">
        <v>1241</v>
      </c>
      <c r="U272" s="298">
        <v>1117</v>
      </c>
      <c r="V272" s="297">
        <v>1677</v>
      </c>
      <c r="W272" s="298">
        <v>1499</v>
      </c>
      <c r="X272" s="297">
        <v>3176</v>
      </c>
      <c r="Y272" s="297">
        <v>818</v>
      </c>
      <c r="Z272" s="298">
        <v>2358</v>
      </c>
      <c r="AA272" s="29"/>
    </row>
    <row r="273" spans="1:27">
      <c r="A273" s="93">
        <v>5</v>
      </c>
      <c r="B273" s="46">
        <v>3</v>
      </c>
      <c r="C273" s="46">
        <v>3</v>
      </c>
      <c r="D273" s="92">
        <v>362012</v>
      </c>
      <c r="E273" s="46" t="s">
        <v>64</v>
      </c>
      <c r="F273" s="296">
        <v>8717</v>
      </c>
      <c r="G273" s="297">
        <v>1222</v>
      </c>
      <c r="H273" s="297">
        <v>1290</v>
      </c>
      <c r="I273" s="297">
        <v>1657</v>
      </c>
      <c r="J273" s="297">
        <v>1573</v>
      </c>
      <c r="K273" s="297">
        <v>1662</v>
      </c>
      <c r="L273" s="298">
        <v>1313</v>
      </c>
      <c r="M273" s="297">
        <v>2512</v>
      </c>
      <c r="N273" s="297">
        <v>4169</v>
      </c>
      <c r="O273" s="298">
        <v>4548</v>
      </c>
      <c r="P273" s="297">
        <v>4495</v>
      </c>
      <c r="Q273" s="298">
        <v>4222</v>
      </c>
      <c r="R273" s="297">
        <v>834</v>
      </c>
      <c r="S273" s="298">
        <v>823</v>
      </c>
      <c r="T273" s="297">
        <v>2323</v>
      </c>
      <c r="U273" s="298">
        <v>2225</v>
      </c>
      <c r="V273" s="297">
        <v>3157</v>
      </c>
      <c r="W273" s="298">
        <v>3048</v>
      </c>
      <c r="X273" s="297">
        <v>6205</v>
      </c>
      <c r="Y273" s="297">
        <v>1657</v>
      </c>
      <c r="Z273" s="298">
        <v>4548</v>
      </c>
      <c r="AA273" s="29"/>
    </row>
    <row r="274" spans="1:27">
      <c r="A274" s="93">
        <v>5</v>
      </c>
      <c r="B274" s="46">
        <v>3</v>
      </c>
      <c r="C274" s="46">
        <v>3</v>
      </c>
      <c r="D274" s="92">
        <v>362016</v>
      </c>
      <c r="E274" s="72" t="s">
        <v>239</v>
      </c>
      <c r="F274" s="296">
        <v>4454</v>
      </c>
      <c r="G274" s="297">
        <v>670</v>
      </c>
      <c r="H274" s="297">
        <v>630</v>
      </c>
      <c r="I274" s="297">
        <v>796</v>
      </c>
      <c r="J274" s="297">
        <v>779</v>
      </c>
      <c r="K274" s="297">
        <v>875</v>
      </c>
      <c r="L274" s="298">
        <v>704</v>
      </c>
      <c r="M274" s="297">
        <v>1300</v>
      </c>
      <c r="N274" s="297">
        <v>2096</v>
      </c>
      <c r="O274" s="298">
        <v>2358</v>
      </c>
      <c r="P274" s="297">
        <v>2255</v>
      </c>
      <c r="Q274" s="298">
        <v>2199</v>
      </c>
      <c r="R274" s="297">
        <v>406</v>
      </c>
      <c r="S274" s="298">
        <v>390</v>
      </c>
      <c r="T274" s="297">
        <v>1178</v>
      </c>
      <c r="U274" s="298">
        <v>1180</v>
      </c>
      <c r="V274" s="297">
        <v>1584</v>
      </c>
      <c r="W274" s="298">
        <v>1570</v>
      </c>
      <c r="X274" s="297">
        <v>3154</v>
      </c>
      <c r="Y274" s="297">
        <v>796</v>
      </c>
      <c r="Z274" s="298">
        <v>2358</v>
      </c>
      <c r="AA274" s="29"/>
    </row>
    <row r="275" spans="1:27">
      <c r="A275" s="93">
        <v>5</v>
      </c>
      <c r="B275" s="46">
        <v>3</v>
      </c>
      <c r="C275" s="46">
        <v>3</v>
      </c>
      <c r="D275" s="92">
        <v>154008</v>
      </c>
      <c r="E275" s="46" t="s">
        <v>25</v>
      </c>
      <c r="F275" s="296">
        <v>6149</v>
      </c>
      <c r="G275" s="297">
        <v>931</v>
      </c>
      <c r="H275" s="297">
        <v>821</v>
      </c>
      <c r="I275" s="297">
        <v>1087</v>
      </c>
      <c r="J275" s="297">
        <v>1128</v>
      </c>
      <c r="K275" s="297">
        <v>1216</v>
      </c>
      <c r="L275" s="298">
        <v>966</v>
      </c>
      <c r="M275" s="297">
        <v>1752</v>
      </c>
      <c r="N275" s="297">
        <v>2839</v>
      </c>
      <c r="O275" s="298">
        <v>3310</v>
      </c>
      <c r="P275" s="297">
        <v>3207</v>
      </c>
      <c r="Q275" s="298">
        <v>2942</v>
      </c>
      <c r="R275" s="297">
        <v>600</v>
      </c>
      <c r="S275" s="298">
        <v>487</v>
      </c>
      <c r="T275" s="297">
        <v>1740</v>
      </c>
      <c r="U275" s="298">
        <v>1570</v>
      </c>
      <c r="V275" s="297">
        <v>2340</v>
      </c>
      <c r="W275" s="298">
        <v>2057</v>
      </c>
      <c r="X275" s="297">
        <v>4397</v>
      </c>
      <c r="Y275" s="297">
        <v>1087</v>
      </c>
      <c r="Z275" s="298">
        <v>3310</v>
      </c>
      <c r="AA275" s="29"/>
    </row>
    <row r="276" spans="1:27">
      <c r="A276" s="93">
        <v>5</v>
      </c>
      <c r="B276" s="46">
        <v>3</v>
      </c>
      <c r="C276" s="46">
        <v>3</v>
      </c>
      <c r="D276" s="92">
        <v>954008</v>
      </c>
      <c r="E276" s="46" t="s">
        <v>138</v>
      </c>
      <c r="F276" s="296">
        <v>7595</v>
      </c>
      <c r="G276" s="297">
        <v>1163</v>
      </c>
      <c r="H276" s="297">
        <v>1120</v>
      </c>
      <c r="I276" s="297">
        <v>1321</v>
      </c>
      <c r="J276" s="297">
        <v>1344</v>
      </c>
      <c r="K276" s="297">
        <v>1459</v>
      </c>
      <c r="L276" s="298">
        <v>1188</v>
      </c>
      <c r="M276" s="297">
        <v>2283</v>
      </c>
      <c r="N276" s="297">
        <v>3604</v>
      </c>
      <c r="O276" s="298">
        <v>3991</v>
      </c>
      <c r="P276" s="297">
        <v>3915</v>
      </c>
      <c r="Q276" s="298">
        <v>3680</v>
      </c>
      <c r="R276" s="297">
        <v>694</v>
      </c>
      <c r="S276" s="298">
        <v>627</v>
      </c>
      <c r="T276" s="297">
        <v>2038</v>
      </c>
      <c r="U276" s="298">
        <v>1953</v>
      </c>
      <c r="V276" s="297">
        <v>2732</v>
      </c>
      <c r="W276" s="298">
        <v>2580</v>
      </c>
      <c r="X276" s="297">
        <v>5312</v>
      </c>
      <c r="Y276" s="297">
        <v>1321</v>
      </c>
      <c r="Z276" s="298">
        <v>3991</v>
      </c>
      <c r="AA276" s="29"/>
    </row>
    <row r="277" spans="1:27">
      <c r="A277" s="93">
        <v>5</v>
      </c>
      <c r="B277" s="46">
        <v>3</v>
      </c>
      <c r="C277" s="46">
        <v>3</v>
      </c>
      <c r="D277" s="92">
        <v>362020</v>
      </c>
      <c r="E277" s="46" t="s">
        <v>65</v>
      </c>
      <c r="F277" s="296">
        <v>9511</v>
      </c>
      <c r="G277" s="297">
        <v>1253</v>
      </c>
      <c r="H277" s="297">
        <v>1393</v>
      </c>
      <c r="I277" s="297">
        <v>1677</v>
      </c>
      <c r="J277" s="297">
        <v>1835</v>
      </c>
      <c r="K277" s="297">
        <v>1868</v>
      </c>
      <c r="L277" s="298">
        <v>1485</v>
      </c>
      <c r="M277" s="297">
        <v>2646</v>
      </c>
      <c r="N277" s="297">
        <v>4323</v>
      </c>
      <c r="O277" s="298">
        <v>5188</v>
      </c>
      <c r="P277" s="297">
        <v>4955</v>
      </c>
      <c r="Q277" s="298">
        <v>4556</v>
      </c>
      <c r="R277" s="297">
        <v>861</v>
      </c>
      <c r="S277" s="298">
        <v>816</v>
      </c>
      <c r="T277" s="297">
        <v>2721</v>
      </c>
      <c r="U277" s="298">
        <v>2467</v>
      </c>
      <c r="V277" s="297">
        <v>3582</v>
      </c>
      <c r="W277" s="298">
        <v>3283</v>
      </c>
      <c r="X277" s="297">
        <v>6865</v>
      </c>
      <c r="Y277" s="297">
        <v>1677</v>
      </c>
      <c r="Z277" s="298">
        <v>5188</v>
      </c>
      <c r="AA277" s="29"/>
    </row>
    <row r="278" spans="1:27">
      <c r="A278" s="93">
        <v>5</v>
      </c>
      <c r="B278" s="46">
        <v>3</v>
      </c>
      <c r="C278" s="46">
        <v>3</v>
      </c>
      <c r="D278" s="92">
        <v>370012</v>
      </c>
      <c r="E278" s="46" t="s">
        <v>72</v>
      </c>
      <c r="F278" s="296">
        <v>5855</v>
      </c>
      <c r="G278" s="297">
        <v>806</v>
      </c>
      <c r="H278" s="297">
        <v>796</v>
      </c>
      <c r="I278" s="297">
        <v>1010</v>
      </c>
      <c r="J278" s="297">
        <v>986</v>
      </c>
      <c r="K278" s="297">
        <v>1104</v>
      </c>
      <c r="L278" s="298">
        <v>1153</v>
      </c>
      <c r="M278" s="297">
        <v>1602</v>
      </c>
      <c r="N278" s="297">
        <v>2612</v>
      </c>
      <c r="O278" s="298">
        <v>3243</v>
      </c>
      <c r="P278" s="297">
        <v>3142</v>
      </c>
      <c r="Q278" s="298">
        <v>2713</v>
      </c>
      <c r="R278" s="297">
        <v>518</v>
      </c>
      <c r="S278" s="298">
        <v>492</v>
      </c>
      <c r="T278" s="297">
        <v>1798</v>
      </c>
      <c r="U278" s="298">
        <v>1445</v>
      </c>
      <c r="V278" s="297">
        <v>2316</v>
      </c>
      <c r="W278" s="298">
        <v>1937</v>
      </c>
      <c r="X278" s="297">
        <v>4253</v>
      </c>
      <c r="Y278" s="297">
        <v>1010</v>
      </c>
      <c r="Z278" s="298">
        <v>3243</v>
      </c>
      <c r="AA278" s="29"/>
    </row>
    <row r="279" spans="1:27">
      <c r="A279" s="93">
        <v>5</v>
      </c>
      <c r="B279" s="46">
        <v>3</v>
      </c>
      <c r="C279" s="46">
        <v>3</v>
      </c>
      <c r="D279" s="92">
        <v>154012</v>
      </c>
      <c r="E279" s="46" t="s">
        <v>26</v>
      </c>
      <c r="F279" s="296">
        <v>6500</v>
      </c>
      <c r="G279" s="297">
        <v>865</v>
      </c>
      <c r="H279" s="297">
        <v>969</v>
      </c>
      <c r="I279" s="297">
        <v>1147</v>
      </c>
      <c r="J279" s="297">
        <v>1174</v>
      </c>
      <c r="K279" s="297">
        <v>1314</v>
      </c>
      <c r="L279" s="298">
        <v>1031</v>
      </c>
      <c r="M279" s="297">
        <v>1834</v>
      </c>
      <c r="N279" s="297">
        <v>2981</v>
      </c>
      <c r="O279" s="298">
        <v>3519</v>
      </c>
      <c r="P279" s="297">
        <v>3386</v>
      </c>
      <c r="Q279" s="298">
        <v>3114</v>
      </c>
      <c r="R279" s="297">
        <v>604</v>
      </c>
      <c r="S279" s="298">
        <v>543</v>
      </c>
      <c r="T279" s="297">
        <v>1847</v>
      </c>
      <c r="U279" s="298">
        <v>1672</v>
      </c>
      <c r="V279" s="297">
        <v>2451</v>
      </c>
      <c r="W279" s="298">
        <v>2215</v>
      </c>
      <c r="X279" s="297">
        <v>4666</v>
      </c>
      <c r="Y279" s="297">
        <v>1147</v>
      </c>
      <c r="Z279" s="298">
        <v>3519</v>
      </c>
      <c r="AA279" s="29"/>
    </row>
    <row r="280" spans="1:27">
      <c r="A280" s="93">
        <v>5</v>
      </c>
      <c r="B280" s="46">
        <v>3</v>
      </c>
      <c r="C280" s="46">
        <v>3</v>
      </c>
      <c r="D280" s="92">
        <v>154016</v>
      </c>
      <c r="E280" s="46" t="s">
        <v>27</v>
      </c>
      <c r="F280" s="296">
        <v>7021</v>
      </c>
      <c r="G280" s="297">
        <v>959</v>
      </c>
      <c r="H280" s="297">
        <v>990</v>
      </c>
      <c r="I280" s="297">
        <v>1293</v>
      </c>
      <c r="J280" s="297">
        <v>1217</v>
      </c>
      <c r="K280" s="297">
        <v>1472</v>
      </c>
      <c r="L280" s="298">
        <v>1090</v>
      </c>
      <c r="M280" s="297">
        <v>1949</v>
      </c>
      <c r="N280" s="297">
        <v>3242</v>
      </c>
      <c r="O280" s="298">
        <v>3779</v>
      </c>
      <c r="P280" s="297">
        <v>3650</v>
      </c>
      <c r="Q280" s="298">
        <v>3371</v>
      </c>
      <c r="R280" s="297">
        <v>661</v>
      </c>
      <c r="S280" s="298">
        <v>632</v>
      </c>
      <c r="T280" s="297">
        <v>1973</v>
      </c>
      <c r="U280" s="298">
        <v>1806</v>
      </c>
      <c r="V280" s="297">
        <v>2634</v>
      </c>
      <c r="W280" s="298">
        <v>2438</v>
      </c>
      <c r="X280" s="297">
        <v>5072</v>
      </c>
      <c r="Y280" s="297">
        <v>1293</v>
      </c>
      <c r="Z280" s="298">
        <v>3779</v>
      </c>
      <c r="AA280" s="29"/>
    </row>
    <row r="281" spans="1:27">
      <c r="A281" s="93">
        <v>5</v>
      </c>
      <c r="B281" s="46">
        <v>3</v>
      </c>
      <c r="C281" s="46">
        <v>3</v>
      </c>
      <c r="D281" s="92">
        <v>566012</v>
      </c>
      <c r="E281" s="46" t="s">
        <v>115</v>
      </c>
      <c r="F281" s="296">
        <v>8213</v>
      </c>
      <c r="G281" s="297">
        <v>1266</v>
      </c>
      <c r="H281" s="297">
        <v>1244</v>
      </c>
      <c r="I281" s="297">
        <v>1582</v>
      </c>
      <c r="J281" s="297">
        <v>1418</v>
      </c>
      <c r="K281" s="297">
        <v>1525</v>
      </c>
      <c r="L281" s="298">
        <v>1178</v>
      </c>
      <c r="M281" s="297">
        <v>2510</v>
      </c>
      <c r="N281" s="297">
        <v>4092</v>
      </c>
      <c r="O281" s="298">
        <v>4121</v>
      </c>
      <c r="P281" s="297">
        <v>4221</v>
      </c>
      <c r="Q281" s="298">
        <v>3992</v>
      </c>
      <c r="R281" s="297">
        <v>817</v>
      </c>
      <c r="S281" s="298">
        <v>765</v>
      </c>
      <c r="T281" s="297">
        <v>2097</v>
      </c>
      <c r="U281" s="298">
        <v>2024</v>
      </c>
      <c r="V281" s="297">
        <v>2914</v>
      </c>
      <c r="W281" s="298">
        <v>2789</v>
      </c>
      <c r="X281" s="297">
        <v>5703</v>
      </c>
      <c r="Y281" s="297">
        <v>1582</v>
      </c>
      <c r="Z281" s="298">
        <v>4121</v>
      </c>
      <c r="AA281" s="29"/>
    </row>
    <row r="282" spans="1:27">
      <c r="A282" s="93">
        <v>5</v>
      </c>
      <c r="B282" s="46">
        <v>3</v>
      </c>
      <c r="C282" s="46">
        <v>3</v>
      </c>
      <c r="D282" s="92">
        <v>554020</v>
      </c>
      <c r="E282" s="46" t="s">
        <v>101</v>
      </c>
      <c r="F282" s="296">
        <v>11251</v>
      </c>
      <c r="G282" s="297">
        <v>1651</v>
      </c>
      <c r="H282" s="297">
        <v>1571</v>
      </c>
      <c r="I282" s="297">
        <v>2034</v>
      </c>
      <c r="J282" s="297">
        <v>2058</v>
      </c>
      <c r="K282" s="297">
        <v>2181</v>
      </c>
      <c r="L282" s="298">
        <v>1756</v>
      </c>
      <c r="M282" s="297">
        <v>3222</v>
      </c>
      <c r="N282" s="297">
        <v>5256</v>
      </c>
      <c r="O282" s="298">
        <v>5995</v>
      </c>
      <c r="P282" s="297">
        <v>5770</v>
      </c>
      <c r="Q282" s="298">
        <v>5481</v>
      </c>
      <c r="R282" s="297">
        <v>1030</v>
      </c>
      <c r="S282" s="298">
        <v>1004</v>
      </c>
      <c r="T282" s="297">
        <v>3109</v>
      </c>
      <c r="U282" s="298">
        <v>2886</v>
      </c>
      <c r="V282" s="297">
        <v>4139</v>
      </c>
      <c r="W282" s="298">
        <v>3890</v>
      </c>
      <c r="X282" s="297">
        <v>8029</v>
      </c>
      <c r="Y282" s="297">
        <v>2034</v>
      </c>
      <c r="Z282" s="298">
        <v>5995</v>
      </c>
      <c r="AA282" s="29"/>
    </row>
    <row r="283" spans="1:27">
      <c r="A283" s="93">
        <v>5</v>
      </c>
      <c r="B283" s="46">
        <v>3</v>
      </c>
      <c r="C283" s="46">
        <v>3</v>
      </c>
      <c r="D283" s="92">
        <v>374012</v>
      </c>
      <c r="E283" s="46" t="s">
        <v>75</v>
      </c>
      <c r="F283" s="296">
        <v>10620</v>
      </c>
      <c r="G283" s="297">
        <v>1601</v>
      </c>
      <c r="H283" s="297">
        <v>1520</v>
      </c>
      <c r="I283" s="297">
        <v>1894</v>
      </c>
      <c r="J283" s="297">
        <v>1884</v>
      </c>
      <c r="K283" s="297">
        <v>2037</v>
      </c>
      <c r="L283" s="298">
        <v>1684</v>
      </c>
      <c r="M283" s="297">
        <v>3121</v>
      </c>
      <c r="N283" s="297">
        <v>5015</v>
      </c>
      <c r="O283" s="298">
        <v>5605</v>
      </c>
      <c r="P283" s="297">
        <v>5433</v>
      </c>
      <c r="Q283" s="298">
        <v>5187</v>
      </c>
      <c r="R283" s="297">
        <v>933</v>
      </c>
      <c r="S283" s="298">
        <v>961</v>
      </c>
      <c r="T283" s="297">
        <v>2930</v>
      </c>
      <c r="U283" s="298">
        <v>2675</v>
      </c>
      <c r="V283" s="297">
        <v>3863</v>
      </c>
      <c r="W283" s="298">
        <v>3636</v>
      </c>
      <c r="X283" s="297">
        <v>7499</v>
      </c>
      <c r="Y283" s="297">
        <v>1894</v>
      </c>
      <c r="Z283" s="298">
        <v>5605</v>
      </c>
      <c r="AA283" s="29"/>
    </row>
    <row r="284" spans="1:27">
      <c r="A284" s="93">
        <v>5</v>
      </c>
      <c r="B284" s="46">
        <v>3</v>
      </c>
      <c r="C284" s="46">
        <v>3</v>
      </c>
      <c r="D284" s="92">
        <v>158008</v>
      </c>
      <c r="E284" s="46" t="s">
        <v>31</v>
      </c>
      <c r="F284" s="296">
        <v>5886</v>
      </c>
      <c r="G284" s="297">
        <v>793</v>
      </c>
      <c r="H284" s="297">
        <v>863</v>
      </c>
      <c r="I284" s="297">
        <v>1082</v>
      </c>
      <c r="J284" s="297">
        <v>1132</v>
      </c>
      <c r="K284" s="297">
        <v>1143</v>
      </c>
      <c r="L284" s="298">
        <v>873</v>
      </c>
      <c r="M284" s="297">
        <v>1656</v>
      </c>
      <c r="N284" s="297">
        <v>2738</v>
      </c>
      <c r="O284" s="298">
        <v>3148</v>
      </c>
      <c r="P284" s="297">
        <v>2962</v>
      </c>
      <c r="Q284" s="298">
        <v>2924</v>
      </c>
      <c r="R284" s="297">
        <v>522</v>
      </c>
      <c r="S284" s="298">
        <v>560</v>
      </c>
      <c r="T284" s="297">
        <v>1583</v>
      </c>
      <c r="U284" s="298">
        <v>1565</v>
      </c>
      <c r="V284" s="297">
        <v>2105</v>
      </c>
      <c r="W284" s="298">
        <v>2125</v>
      </c>
      <c r="X284" s="297">
        <v>4230</v>
      </c>
      <c r="Y284" s="297">
        <v>1082</v>
      </c>
      <c r="Z284" s="298">
        <v>3148</v>
      </c>
      <c r="AA284" s="29"/>
    </row>
    <row r="285" spans="1:27">
      <c r="A285" s="93">
        <v>5</v>
      </c>
      <c r="B285" s="46">
        <v>3</v>
      </c>
      <c r="C285" s="46">
        <v>3</v>
      </c>
      <c r="D285" s="92">
        <v>158012</v>
      </c>
      <c r="E285" s="46" t="s">
        <v>32</v>
      </c>
      <c r="F285" s="296">
        <v>5269</v>
      </c>
      <c r="G285" s="297">
        <v>735</v>
      </c>
      <c r="H285" s="297">
        <v>790</v>
      </c>
      <c r="I285" s="297">
        <v>1001</v>
      </c>
      <c r="J285" s="297">
        <v>998</v>
      </c>
      <c r="K285" s="297">
        <v>982</v>
      </c>
      <c r="L285" s="298">
        <v>763</v>
      </c>
      <c r="M285" s="297">
        <v>1525</v>
      </c>
      <c r="N285" s="297">
        <v>2526</v>
      </c>
      <c r="O285" s="298">
        <v>2743</v>
      </c>
      <c r="P285" s="297">
        <v>2778</v>
      </c>
      <c r="Q285" s="298">
        <v>2491</v>
      </c>
      <c r="R285" s="297">
        <v>525</v>
      </c>
      <c r="S285" s="298">
        <v>476</v>
      </c>
      <c r="T285" s="297">
        <v>1436</v>
      </c>
      <c r="U285" s="298">
        <v>1307</v>
      </c>
      <c r="V285" s="297">
        <v>1961</v>
      </c>
      <c r="W285" s="298">
        <v>1783</v>
      </c>
      <c r="X285" s="297">
        <v>3744</v>
      </c>
      <c r="Y285" s="297">
        <v>1001</v>
      </c>
      <c r="Z285" s="298">
        <v>2743</v>
      </c>
      <c r="AA285" s="29"/>
    </row>
    <row r="286" spans="1:27">
      <c r="A286" s="93">
        <v>5</v>
      </c>
      <c r="B286" s="46">
        <v>3</v>
      </c>
      <c r="C286" s="46">
        <v>3</v>
      </c>
      <c r="D286" s="92">
        <v>334016</v>
      </c>
      <c r="E286" s="46" t="s">
        <v>59</v>
      </c>
      <c r="F286" s="296">
        <v>8773</v>
      </c>
      <c r="G286" s="297">
        <v>1279</v>
      </c>
      <c r="H286" s="297">
        <v>1263</v>
      </c>
      <c r="I286" s="297">
        <v>1590</v>
      </c>
      <c r="J286" s="297">
        <v>1585</v>
      </c>
      <c r="K286" s="297">
        <v>1672</v>
      </c>
      <c r="L286" s="298">
        <v>1384</v>
      </c>
      <c r="M286" s="297">
        <v>2542</v>
      </c>
      <c r="N286" s="297">
        <v>4132</v>
      </c>
      <c r="O286" s="298">
        <v>4641</v>
      </c>
      <c r="P286" s="297">
        <v>4548</v>
      </c>
      <c r="Q286" s="298">
        <v>4225</v>
      </c>
      <c r="R286" s="297">
        <v>845</v>
      </c>
      <c r="S286" s="298">
        <v>745</v>
      </c>
      <c r="T286" s="297">
        <v>2425</v>
      </c>
      <c r="U286" s="298">
        <v>2216</v>
      </c>
      <c r="V286" s="297">
        <v>3270</v>
      </c>
      <c r="W286" s="298">
        <v>2961</v>
      </c>
      <c r="X286" s="297">
        <v>6231</v>
      </c>
      <c r="Y286" s="297">
        <v>1590</v>
      </c>
      <c r="Z286" s="298">
        <v>4641</v>
      </c>
      <c r="AA286" s="29"/>
    </row>
    <row r="287" spans="1:27">
      <c r="A287" s="93">
        <v>5</v>
      </c>
      <c r="B287" s="46">
        <v>3</v>
      </c>
      <c r="C287" s="46">
        <v>3</v>
      </c>
      <c r="D287" s="92">
        <v>166012</v>
      </c>
      <c r="E287" s="46" t="s">
        <v>45</v>
      </c>
      <c r="F287" s="296">
        <v>6524</v>
      </c>
      <c r="G287" s="297">
        <v>862</v>
      </c>
      <c r="H287" s="297">
        <v>900</v>
      </c>
      <c r="I287" s="297">
        <v>1149</v>
      </c>
      <c r="J287" s="297">
        <v>1255</v>
      </c>
      <c r="K287" s="297">
        <v>1340</v>
      </c>
      <c r="L287" s="298">
        <v>1018</v>
      </c>
      <c r="M287" s="297">
        <v>1762</v>
      </c>
      <c r="N287" s="297">
        <v>2911</v>
      </c>
      <c r="O287" s="298">
        <v>3613</v>
      </c>
      <c r="P287" s="297">
        <v>3346</v>
      </c>
      <c r="Q287" s="298">
        <v>3178</v>
      </c>
      <c r="R287" s="297">
        <v>564</v>
      </c>
      <c r="S287" s="298">
        <v>585</v>
      </c>
      <c r="T287" s="297">
        <v>1869</v>
      </c>
      <c r="U287" s="298">
        <v>1744</v>
      </c>
      <c r="V287" s="297">
        <v>2433</v>
      </c>
      <c r="W287" s="298">
        <v>2329</v>
      </c>
      <c r="X287" s="297">
        <v>4762</v>
      </c>
      <c r="Y287" s="297">
        <v>1149</v>
      </c>
      <c r="Z287" s="298">
        <v>3613</v>
      </c>
      <c r="AA287" s="29"/>
    </row>
    <row r="288" spans="1:27">
      <c r="A288" s="93">
        <v>5</v>
      </c>
      <c r="B288" s="46">
        <v>3</v>
      </c>
      <c r="C288" s="46">
        <v>3</v>
      </c>
      <c r="D288" s="92">
        <v>766040</v>
      </c>
      <c r="E288" s="46" t="s">
        <v>127</v>
      </c>
      <c r="F288" s="296">
        <v>8273</v>
      </c>
      <c r="G288" s="297">
        <v>1204</v>
      </c>
      <c r="H288" s="297">
        <v>1231</v>
      </c>
      <c r="I288" s="297">
        <v>1537</v>
      </c>
      <c r="J288" s="297">
        <v>1595</v>
      </c>
      <c r="K288" s="297">
        <v>1561</v>
      </c>
      <c r="L288" s="298">
        <v>1145</v>
      </c>
      <c r="M288" s="297">
        <v>2435</v>
      </c>
      <c r="N288" s="297">
        <v>3972</v>
      </c>
      <c r="O288" s="298">
        <v>4301</v>
      </c>
      <c r="P288" s="297">
        <v>4242</v>
      </c>
      <c r="Q288" s="298">
        <v>4031</v>
      </c>
      <c r="R288" s="297">
        <v>778</v>
      </c>
      <c r="S288" s="298">
        <v>759</v>
      </c>
      <c r="T288" s="297">
        <v>2226</v>
      </c>
      <c r="U288" s="298">
        <v>2075</v>
      </c>
      <c r="V288" s="297">
        <v>3004</v>
      </c>
      <c r="W288" s="298">
        <v>2834</v>
      </c>
      <c r="X288" s="297">
        <v>5838</v>
      </c>
      <c r="Y288" s="297">
        <v>1537</v>
      </c>
      <c r="Z288" s="298">
        <v>4301</v>
      </c>
      <c r="AA288" s="29"/>
    </row>
    <row r="289" spans="1:27">
      <c r="A289" s="93">
        <v>5</v>
      </c>
      <c r="B289" s="46">
        <v>3</v>
      </c>
      <c r="C289" s="46">
        <v>3</v>
      </c>
      <c r="D289" s="92">
        <v>766044</v>
      </c>
      <c r="E289" s="46" t="s">
        <v>128</v>
      </c>
      <c r="F289" s="296">
        <v>8034</v>
      </c>
      <c r="G289" s="297">
        <v>1046</v>
      </c>
      <c r="H289" s="297">
        <v>1117</v>
      </c>
      <c r="I289" s="297">
        <v>1464</v>
      </c>
      <c r="J289" s="297">
        <v>1485</v>
      </c>
      <c r="K289" s="297">
        <v>1571</v>
      </c>
      <c r="L289" s="298">
        <v>1351</v>
      </c>
      <c r="M289" s="297">
        <v>2163</v>
      </c>
      <c r="N289" s="297">
        <v>3627</v>
      </c>
      <c r="O289" s="298">
        <v>4407</v>
      </c>
      <c r="P289" s="297">
        <v>4113</v>
      </c>
      <c r="Q289" s="298">
        <v>3921</v>
      </c>
      <c r="R289" s="297">
        <v>741</v>
      </c>
      <c r="S289" s="298">
        <v>723</v>
      </c>
      <c r="T289" s="297">
        <v>2277</v>
      </c>
      <c r="U289" s="298">
        <v>2130</v>
      </c>
      <c r="V289" s="297">
        <v>3018</v>
      </c>
      <c r="W289" s="298">
        <v>2853</v>
      </c>
      <c r="X289" s="297">
        <v>5871</v>
      </c>
      <c r="Y289" s="297">
        <v>1464</v>
      </c>
      <c r="Z289" s="298">
        <v>4407</v>
      </c>
      <c r="AA289" s="29"/>
    </row>
    <row r="290" spans="1:27">
      <c r="A290" s="93">
        <v>5</v>
      </c>
      <c r="B290" s="46">
        <v>3</v>
      </c>
      <c r="C290" s="46">
        <v>3</v>
      </c>
      <c r="D290" s="92">
        <v>758024</v>
      </c>
      <c r="E290" s="46" t="s">
        <v>124</v>
      </c>
      <c r="F290" s="296">
        <v>7922</v>
      </c>
      <c r="G290" s="297">
        <v>1085</v>
      </c>
      <c r="H290" s="297">
        <v>1106</v>
      </c>
      <c r="I290" s="297">
        <v>1423</v>
      </c>
      <c r="J290" s="297">
        <v>1489</v>
      </c>
      <c r="K290" s="297">
        <v>1553</v>
      </c>
      <c r="L290" s="298">
        <v>1266</v>
      </c>
      <c r="M290" s="297">
        <v>2191</v>
      </c>
      <c r="N290" s="297">
        <v>3614</v>
      </c>
      <c r="O290" s="298">
        <v>4308</v>
      </c>
      <c r="P290" s="297">
        <v>4109</v>
      </c>
      <c r="Q290" s="298">
        <v>3813</v>
      </c>
      <c r="R290" s="297">
        <v>741</v>
      </c>
      <c r="S290" s="298">
        <v>682</v>
      </c>
      <c r="T290" s="297">
        <v>2233</v>
      </c>
      <c r="U290" s="298">
        <v>2075</v>
      </c>
      <c r="V290" s="297">
        <v>2974</v>
      </c>
      <c r="W290" s="298">
        <v>2757</v>
      </c>
      <c r="X290" s="297">
        <v>5731</v>
      </c>
      <c r="Y290" s="297">
        <v>1423</v>
      </c>
      <c r="Z290" s="298">
        <v>4308</v>
      </c>
      <c r="AA290" s="29"/>
    </row>
    <row r="291" spans="1:27">
      <c r="A291" s="93">
        <v>5</v>
      </c>
      <c r="B291" s="46">
        <v>3</v>
      </c>
      <c r="C291" s="46">
        <v>3</v>
      </c>
      <c r="D291" s="92">
        <v>382032</v>
      </c>
      <c r="E291" s="46" t="s">
        <v>89</v>
      </c>
      <c r="F291" s="296">
        <v>5049</v>
      </c>
      <c r="G291" s="297">
        <v>703</v>
      </c>
      <c r="H291" s="297">
        <v>769</v>
      </c>
      <c r="I291" s="297">
        <v>1013</v>
      </c>
      <c r="J291" s="297">
        <v>943</v>
      </c>
      <c r="K291" s="297">
        <v>952</v>
      </c>
      <c r="L291" s="298">
        <v>669</v>
      </c>
      <c r="M291" s="297">
        <v>1472</v>
      </c>
      <c r="N291" s="297">
        <v>2485</v>
      </c>
      <c r="O291" s="298">
        <v>2564</v>
      </c>
      <c r="P291" s="297">
        <v>2641</v>
      </c>
      <c r="Q291" s="298">
        <v>2408</v>
      </c>
      <c r="R291" s="297">
        <v>545</v>
      </c>
      <c r="S291" s="298">
        <v>468</v>
      </c>
      <c r="T291" s="297">
        <v>1314</v>
      </c>
      <c r="U291" s="298">
        <v>1250</v>
      </c>
      <c r="V291" s="297">
        <v>1859</v>
      </c>
      <c r="W291" s="298">
        <v>1718</v>
      </c>
      <c r="X291" s="297">
        <v>3577</v>
      </c>
      <c r="Y291" s="297">
        <v>1013</v>
      </c>
      <c r="Z291" s="298">
        <v>2564</v>
      </c>
      <c r="AA291" s="29"/>
    </row>
    <row r="292" spans="1:27">
      <c r="A292" s="93">
        <v>5</v>
      </c>
      <c r="B292" s="46">
        <v>3</v>
      </c>
      <c r="C292" s="46">
        <v>3</v>
      </c>
      <c r="D292" s="92">
        <v>158024</v>
      </c>
      <c r="E292" s="46" t="s">
        <v>35</v>
      </c>
      <c r="F292" s="296">
        <v>7897</v>
      </c>
      <c r="G292" s="297">
        <v>1109</v>
      </c>
      <c r="H292" s="297">
        <v>1152</v>
      </c>
      <c r="I292" s="297">
        <v>1382</v>
      </c>
      <c r="J292" s="297">
        <v>1559</v>
      </c>
      <c r="K292" s="297">
        <v>1579</v>
      </c>
      <c r="L292" s="298">
        <v>1116</v>
      </c>
      <c r="M292" s="297">
        <v>2261</v>
      </c>
      <c r="N292" s="297">
        <v>3643</v>
      </c>
      <c r="O292" s="298">
        <v>4254</v>
      </c>
      <c r="P292" s="297">
        <v>4083</v>
      </c>
      <c r="Q292" s="298">
        <v>3814</v>
      </c>
      <c r="R292" s="297">
        <v>701</v>
      </c>
      <c r="S292" s="298">
        <v>681</v>
      </c>
      <c r="T292" s="297">
        <v>2197</v>
      </c>
      <c r="U292" s="298">
        <v>2057</v>
      </c>
      <c r="V292" s="297">
        <v>2898</v>
      </c>
      <c r="W292" s="298">
        <v>2738</v>
      </c>
      <c r="X292" s="297">
        <v>5636</v>
      </c>
      <c r="Y292" s="297">
        <v>1382</v>
      </c>
      <c r="Z292" s="298">
        <v>4254</v>
      </c>
      <c r="AA292" s="29"/>
    </row>
    <row r="293" spans="1:27">
      <c r="A293" s="93">
        <v>5</v>
      </c>
      <c r="B293" s="46">
        <v>3</v>
      </c>
      <c r="C293" s="46">
        <v>3</v>
      </c>
      <c r="D293" s="92">
        <v>166016</v>
      </c>
      <c r="E293" s="90" t="s">
        <v>255</v>
      </c>
      <c r="F293" s="296">
        <v>8031</v>
      </c>
      <c r="G293" s="297">
        <v>1136</v>
      </c>
      <c r="H293" s="297">
        <v>1106</v>
      </c>
      <c r="I293" s="297">
        <v>1420</v>
      </c>
      <c r="J293" s="297">
        <v>1471</v>
      </c>
      <c r="K293" s="297">
        <v>1615</v>
      </c>
      <c r="L293" s="298">
        <v>1283</v>
      </c>
      <c r="M293" s="297">
        <v>2242</v>
      </c>
      <c r="N293" s="297">
        <v>3662</v>
      </c>
      <c r="O293" s="298">
        <v>4369</v>
      </c>
      <c r="P293" s="297">
        <v>4168</v>
      </c>
      <c r="Q293" s="298">
        <v>3863</v>
      </c>
      <c r="R293" s="297">
        <v>743</v>
      </c>
      <c r="S293" s="298">
        <v>677</v>
      </c>
      <c r="T293" s="297">
        <v>2291</v>
      </c>
      <c r="U293" s="298">
        <v>2078</v>
      </c>
      <c r="V293" s="297">
        <v>3034</v>
      </c>
      <c r="W293" s="298">
        <v>2755</v>
      </c>
      <c r="X293" s="297">
        <v>5789</v>
      </c>
      <c r="Y293" s="297">
        <v>1420</v>
      </c>
      <c r="Z293" s="298">
        <v>4369</v>
      </c>
      <c r="AA293" s="29"/>
    </row>
    <row r="294" spans="1:27">
      <c r="A294" s="93">
        <v>5</v>
      </c>
      <c r="B294" s="46">
        <v>3</v>
      </c>
      <c r="C294" s="46">
        <v>3</v>
      </c>
      <c r="D294" s="92">
        <v>978028</v>
      </c>
      <c r="E294" s="46" t="s">
        <v>163</v>
      </c>
      <c r="F294" s="296">
        <v>8514</v>
      </c>
      <c r="G294" s="297">
        <v>1167</v>
      </c>
      <c r="H294" s="297">
        <v>1243</v>
      </c>
      <c r="I294" s="297">
        <v>1499</v>
      </c>
      <c r="J294" s="297">
        <v>1550</v>
      </c>
      <c r="K294" s="297">
        <v>1709</v>
      </c>
      <c r="L294" s="298">
        <v>1346</v>
      </c>
      <c r="M294" s="297">
        <v>2410</v>
      </c>
      <c r="N294" s="297">
        <v>3909</v>
      </c>
      <c r="O294" s="298">
        <v>4605</v>
      </c>
      <c r="P294" s="297">
        <v>4416</v>
      </c>
      <c r="Q294" s="298">
        <v>4098</v>
      </c>
      <c r="R294" s="297">
        <v>785</v>
      </c>
      <c r="S294" s="298">
        <v>714</v>
      </c>
      <c r="T294" s="297">
        <v>2389</v>
      </c>
      <c r="U294" s="298">
        <v>2216</v>
      </c>
      <c r="V294" s="297">
        <v>3174</v>
      </c>
      <c r="W294" s="298">
        <v>2930</v>
      </c>
      <c r="X294" s="297">
        <v>6104</v>
      </c>
      <c r="Y294" s="297">
        <v>1499</v>
      </c>
      <c r="Z294" s="298">
        <v>4605</v>
      </c>
      <c r="AA294" s="29"/>
    </row>
    <row r="295" spans="1:27">
      <c r="A295" s="93">
        <v>5</v>
      </c>
      <c r="B295" s="46">
        <v>3</v>
      </c>
      <c r="C295" s="46">
        <v>3</v>
      </c>
      <c r="D295" s="92">
        <v>974040</v>
      </c>
      <c r="E295" s="46" t="s">
        <v>158</v>
      </c>
      <c r="F295" s="296">
        <v>9531</v>
      </c>
      <c r="G295" s="297">
        <v>1404</v>
      </c>
      <c r="H295" s="297">
        <v>1361</v>
      </c>
      <c r="I295" s="297">
        <v>1638</v>
      </c>
      <c r="J295" s="297">
        <v>1757</v>
      </c>
      <c r="K295" s="297">
        <v>1816</v>
      </c>
      <c r="L295" s="298">
        <v>1555</v>
      </c>
      <c r="M295" s="297">
        <v>2765</v>
      </c>
      <c r="N295" s="297">
        <v>4403</v>
      </c>
      <c r="O295" s="298">
        <v>5128</v>
      </c>
      <c r="P295" s="297">
        <v>4863</v>
      </c>
      <c r="Q295" s="298">
        <v>4668</v>
      </c>
      <c r="R295" s="297">
        <v>864</v>
      </c>
      <c r="S295" s="298">
        <v>774</v>
      </c>
      <c r="T295" s="297">
        <v>2557</v>
      </c>
      <c r="U295" s="298">
        <v>2571</v>
      </c>
      <c r="V295" s="297">
        <v>3421</v>
      </c>
      <c r="W295" s="298">
        <v>3345</v>
      </c>
      <c r="X295" s="297">
        <v>6766</v>
      </c>
      <c r="Y295" s="297">
        <v>1638</v>
      </c>
      <c r="Z295" s="298">
        <v>5128</v>
      </c>
      <c r="AA295" s="29"/>
    </row>
    <row r="296" spans="1:27">
      <c r="A296" s="93">
        <v>5</v>
      </c>
      <c r="B296" s="46">
        <v>3</v>
      </c>
      <c r="C296" s="46">
        <v>3</v>
      </c>
      <c r="D296" s="92">
        <v>170044</v>
      </c>
      <c r="E296" s="46" t="s">
        <v>52</v>
      </c>
      <c r="F296" s="296">
        <v>6557</v>
      </c>
      <c r="G296" s="297">
        <v>978</v>
      </c>
      <c r="H296" s="297">
        <v>909</v>
      </c>
      <c r="I296" s="297">
        <v>1143</v>
      </c>
      <c r="J296" s="297">
        <v>1161</v>
      </c>
      <c r="K296" s="297">
        <v>1354</v>
      </c>
      <c r="L296" s="298">
        <v>1012</v>
      </c>
      <c r="M296" s="297">
        <v>1887</v>
      </c>
      <c r="N296" s="297">
        <v>3030</v>
      </c>
      <c r="O296" s="298">
        <v>3527</v>
      </c>
      <c r="P296" s="297">
        <v>3400</v>
      </c>
      <c r="Q296" s="298">
        <v>3157</v>
      </c>
      <c r="R296" s="297">
        <v>599</v>
      </c>
      <c r="S296" s="298">
        <v>544</v>
      </c>
      <c r="T296" s="297">
        <v>1826</v>
      </c>
      <c r="U296" s="298">
        <v>1701</v>
      </c>
      <c r="V296" s="297">
        <v>2425</v>
      </c>
      <c r="W296" s="298">
        <v>2245</v>
      </c>
      <c r="X296" s="297">
        <v>4670</v>
      </c>
      <c r="Y296" s="297">
        <v>1143</v>
      </c>
      <c r="Z296" s="298">
        <v>3527</v>
      </c>
      <c r="AA296" s="29"/>
    </row>
    <row r="297" spans="1:27">
      <c r="A297" s="93">
        <v>5</v>
      </c>
      <c r="B297" s="46">
        <v>3</v>
      </c>
      <c r="C297" s="46">
        <v>3</v>
      </c>
      <c r="D297" s="92">
        <v>562036</v>
      </c>
      <c r="E297" s="46" t="s">
        <v>113</v>
      </c>
      <c r="F297" s="296">
        <v>5216</v>
      </c>
      <c r="G297" s="297">
        <v>759</v>
      </c>
      <c r="H297" s="297">
        <v>771</v>
      </c>
      <c r="I297" s="297">
        <v>956</v>
      </c>
      <c r="J297" s="297">
        <v>956</v>
      </c>
      <c r="K297" s="297">
        <v>971</v>
      </c>
      <c r="L297" s="298">
        <v>803</v>
      </c>
      <c r="M297" s="297">
        <v>1530</v>
      </c>
      <c r="N297" s="297">
        <v>2486</v>
      </c>
      <c r="O297" s="298">
        <v>2730</v>
      </c>
      <c r="P297" s="297">
        <v>2688</v>
      </c>
      <c r="Q297" s="298">
        <v>2528</v>
      </c>
      <c r="R297" s="297">
        <v>488</v>
      </c>
      <c r="S297" s="298">
        <v>468</v>
      </c>
      <c r="T297" s="297">
        <v>1425</v>
      </c>
      <c r="U297" s="298">
        <v>1305</v>
      </c>
      <c r="V297" s="297">
        <v>1913</v>
      </c>
      <c r="W297" s="298">
        <v>1773</v>
      </c>
      <c r="X297" s="297">
        <v>3686</v>
      </c>
      <c r="Y297" s="297">
        <v>956</v>
      </c>
      <c r="Z297" s="298">
        <v>2730</v>
      </c>
      <c r="AA297" s="29"/>
    </row>
    <row r="298" spans="1:27">
      <c r="A298" s="93">
        <v>5</v>
      </c>
      <c r="B298" s="46">
        <v>3</v>
      </c>
      <c r="C298" s="46">
        <v>3</v>
      </c>
      <c r="D298" s="92">
        <v>978040</v>
      </c>
      <c r="E298" s="46" t="s">
        <v>166</v>
      </c>
      <c r="F298" s="296">
        <v>5597</v>
      </c>
      <c r="G298" s="297">
        <v>762</v>
      </c>
      <c r="H298" s="297">
        <v>778</v>
      </c>
      <c r="I298" s="297">
        <v>957</v>
      </c>
      <c r="J298" s="297">
        <v>1031</v>
      </c>
      <c r="K298" s="297">
        <v>1144</v>
      </c>
      <c r="L298" s="298">
        <v>925</v>
      </c>
      <c r="M298" s="297">
        <v>1540</v>
      </c>
      <c r="N298" s="297">
        <v>2497</v>
      </c>
      <c r="O298" s="298">
        <v>3100</v>
      </c>
      <c r="P298" s="297">
        <v>2894</v>
      </c>
      <c r="Q298" s="298">
        <v>2703</v>
      </c>
      <c r="R298" s="297">
        <v>476</v>
      </c>
      <c r="S298" s="298">
        <v>481</v>
      </c>
      <c r="T298" s="297">
        <v>1638</v>
      </c>
      <c r="U298" s="298">
        <v>1462</v>
      </c>
      <c r="V298" s="297">
        <v>2114</v>
      </c>
      <c r="W298" s="298">
        <v>1943</v>
      </c>
      <c r="X298" s="297">
        <v>4057</v>
      </c>
      <c r="Y298" s="297">
        <v>957</v>
      </c>
      <c r="Z298" s="298">
        <v>3100</v>
      </c>
      <c r="AA298" s="29"/>
    </row>
    <row r="299" spans="1:27">
      <c r="A299" s="93">
        <v>5</v>
      </c>
      <c r="B299" s="46">
        <v>3</v>
      </c>
      <c r="C299" s="46">
        <v>3</v>
      </c>
      <c r="D299" s="92">
        <v>158036</v>
      </c>
      <c r="E299" s="46" t="s">
        <v>39</v>
      </c>
      <c r="F299" s="296">
        <v>3947</v>
      </c>
      <c r="G299" s="297">
        <v>574</v>
      </c>
      <c r="H299" s="297">
        <v>559</v>
      </c>
      <c r="I299" s="297">
        <v>726</v>
      </c>
      <c r="J299" s="297">
        <v>755</v>
      </c>
      <c r="K299" s="297">
        <v>734</v>
      </c>
      <c r="L299" s="298">
        <v>599</v>
      </c>
      <c r="M299" s="297">
        <v>1133</v>
      </c>
      <c r="N299" s="297">
        <v>1859</v>
      </c>
      <c r="O299" s="298">
        <v>2088</v>
      </c>
      <c r="P299" s="297">
        <v>2033</v>
      </c>
      <c r="Q299" s="298">
        <v>1914</v>
      </c>
      <c r="R299" s="297">
        <v>368</v>
      </c>
      <c r="S299" s="298">
        <v>358</v>
      </c>
      <c r="T299" s="297">
        <v>1083</v>
      </c>
      <c r="U299" s="298">
        <v>1005</v>
      </c>
      <c r="V299" s="297">
        <v>1451</v>
      </c>
      <c r="W299" s="298">
        <v>1363</v>
      </c>
      <c r="X299" s="297">
        <v>2814</v>
      </c>
      <c r="Y299" s="297">
        <v>726</v>
      </c>
      <c r="Z299" s="298">
        <v>2088</v>
      </c>
      <c r="AA299" s="29"/>
    </row>
    <row r="300" spans="1:27">
      <c r="A300" s="93">
        <v>5</v>
      </c>
      <c r="B300" s="46">
        <v>3</v>
      </c>
      <c r="C300" s="46">
        <v>3</v>
      </c>
      <c r="D300" s="92">
        <v>334036</v>
      </c>
      <c r="E300" s="46" t="s">
        <v>61</v>
      </c>
      <c r="F300" s="296">
        <v>7729</v>
      </c>
      <c r="G300" s="297">
        <v>1086</v>
      </c>
      <c r="H300" s="297">
        <v>1126</v>
      </c>
      <c r="I300" s="297">
        <v>1408</v>
      </c>
      <c r="J300" s="297">
        <v>1366</v>
      </c>
      <c r="K300" s="297">
        <v>1565</v>
      </c>
      <c r="L300" s="298">
        <v>1178</v>
      </c>
      <c r="M300" s="297">
        <v>2212</v>
      </c>
      <c r="N300" s="297">
        <v>3620</v>
      </c>
      <c r="O300" s="298">
        <v>4109</v>
      </c>
      <c r="P300" s="297">
        <v>3985</v>
      </c>
      <c r="Q300" s="298">
        <v>3744</v>
      </c>
      <c r="R300" s="297">
        <v>721</v>
      </c>
      <c r="S300" s="298">
        <v>687</v>
      </c>
      <c r="T300" s="297">
        <v>2123</v>
      </c>
      <c r="U300" s="298">
        <v>1986</v>
      </c>
      <c r="V300" s="297">
        <v>2844</v>
      </c>
      <c r="W300" s="298">
        <v>2673</v>
      </c>
      <c r="X300" s="297">
        <v>5517</v>
      </c>
      <c r="Y300" s="297">
        <v>1408</v>
      </c>
      <c r="Z300" s="298">
        <v>4109</v>
      </c>
      <c r="AA300" s="29"/>
    </row>
    <row r="301" spans="1:27">
      <c r="A301" s="93"/>
      <c r="B301" s="46"/>
      <c r="C301" s="46"/>
      <c r="D301" s="46"/>
      <c r="E301" s="290" t="s">
        <v>212</v>
      </c>
      <c r="F301" s="291">
        <v>226262</v>
      </c>
      <c r="G301" s="295">
        <v>32090</v>
      </c>
      <c r="H301" s="294">
        <v>32497</v>
      </c>
      <c r="I301" s="294">
        <v>40672</v>
      </c>
      <c r="J301" s="294">
        <v>41455</v>
      </c>
      <c r="K301" s="294">
        <v>44291</v>
      </c>
      <c r="L301" s="291">
        <v>35257</v>
      </c>
      <c r="M301" s="295">
        <v>64587</v>
      </c>
      <c r="N301" s="294">
        <v>105259</v>
      </c>
      <c r="O301" s="291">
        <v>121003</v>
      </c>
      <c r="P301" s="295">
        <v>116945</v>
      </c>
      <c r="Q301" s="291">
        <v>109317</v>
      </c>
      <c r="R301" s="295">
        <v>20917</v>
      </c>
      <c r="S301" s="291">
        <v>19755</v>
      </c>
      <c r="T301" s="295">
        <v>62817</v>
      </c>
      <c r="U301" s="291">
        <v>58186</v>
      </c>
      <c r="V301" s="295">
        <v>83734</v>
      </c>
      <c r="W301" s="291">
        <v>77941</v>
      </c>
      <c r="X301" s="295">
        <v>161675</v>
      </c>
      <c r="Y301" s="293">
        <v>40672</v>
      </c>
      <c r="Z301" s="294">
        <v>121003</v>
      </c>
      <c r="AA301" s="29"/>
    </row>
    <row r="302" spans="1:27">
      <c r="A302" s="93">
        <v>6</v>
      </c>
      <c r="B302" s="46">
        <v>4</v>
      </c>
      <c r="C302" s="46">
        <v>3</v>
      </c>
      <c r="D302" s="92">
        <v>554004</v>
      </c>
      <c r="E302" s="46" t="s">
        <v>98</v>
      </c>
      <c r="F302" s="296">
        <v>8976</v>
      </c>
      <c r="G302" s="297">
        <v>1251</v>
      </c>
      <c r="H302" s="297">
        <v>1223</v>
      </c>
      <c r="I302" s="297">
        <v>1567</v>
      </c>
      <c r="J302" s="297">
        <v>1698</v>
      </c>
      <c r="K302" s="297">
        <v>1795</v>
      </c>
      <c r="L302" s="298">
        <v>1442</v>
      </c>
      <c r="M302" s="297">
        <v>2474</v>
      </c>
      <c r="N302" s="297">
        <v>4041</v>
      </c>
      <c r="O302" s="298">
        <v>4935</v>
      </c>
      <c r="P302" s="297">
        <v>4632</v>
      </c>
      <c r="Q302" s="298">
        <v>4344</v>
      </c>
      <c r="R302" s="297">
        <v>760</v>
      </c>
      <c r="S302" s="298">
        <v>807</v>
      </c>
      <c r="T302" s="297">
        <v>2601</v>
      </c>
      <c r="U302" s="298">
        <v>2334</v>
      </c>
      <c r="V302" s="297">
        <v>3361</v>
      </c>
      <c r="W302" s="298">
        <v>3141</v>
      </c>
      <c r="X302" s="297">
        <v>6502</v>
      </c>
      <c r="Y302" s="297">
        <v>1567</v>
      </c>
      <c r="Z302" s="298">
        <v>4935</v>
      </c>
      <c r="AA302" s="29"/>
    </row>
    <row r="303" spans="1:27">
      <c r="A303" s="93">
        <v>6</v>
      </c>
      <c r="B303" s="46">
        <v>4</v>
      </c>
      <c r="C303" s="46">
        <v>3</v>
      </c>
      <c r="D303" s="92">
        <v>382008</v>
      </c>
      <c r="E303" s="46" t="s">
        <v>84</v>
      </c>
      <c r="F303" s="296">
        <v>4847</v>
      </c>
      <c r="G303" s="297">
        <v>514</v>
      </c>
      <c r="H303" s="297">
        <v>629</v>
      </c>
      <c r="I303" s="297">
        <v>822</v>
      </c>
      <c r="J303" s="297">
        <v>928</v>
      </c>
      <c r="K303" s="297">
        <v>1067</v>
      </c>
      <c r="L303" s="298">
        <v>887</v>
      </c>
      <c r="M303" s="297">
        <v>1143</v>
      </c>
      <c r="N303" s="297">
        <v>1965</v>
      </c>
      <c r="O303" s="298">
        <v>2882</v>
      </c>
      <c r="P303" s="297">
        <v>2536</v>
      </c>
      <c r="Q303" s="298">
        <v>2311</v>
      </c>
      <c r="R303" s="297">
        <v>414</v>
      </c>
      <c r="S303" s="298">
        <v>408</v>
      </c>
      <c r="T303" s="297">
        <v>1533</v>
      </c>
      <c r="U303" s="298">
        <v>1349</v>
      </c>
      <c r="V303" s="297">
        <v>1947</v>
      </c>
      <c r="W303" s="298">
        <v>1757</v>
      </c>
      <c r="X303" s="297">
        <v>3704</v>
      </c>
      <c r="Y303" s="297">
        <v>822</v>
      </c>
      <c r="Z303" s="298">
        <v>2882</v>
      </c>
      <c r="AA303" s="29"/>
    </row>
    <row r="304" spans="1:27">
      <c r="A304" s="93">
        <v>6</v>
      </c>
      <c r="B304" s="46">
        <v>4</v>
      </c>
      <c r="C304" s="46">
        <v>3</v>
      </c>
      <c r="D304" s="92">
        <v>554012</v>
      </c>
      <c r="E304" s="46" t="s">
        <v>100</v>
      </c>
      <c r="F304" s="296">
        <v>8984</v>
      </c>
      <c r="G304" s="297">
        <v>1248</v>
      </c>
      <c r="H304" s="297">
        <v>1278</v>
      </c>
      <c r="I304" s="297">
        <v>1610</v>
      </c>
      <c r="J304" s="297">
        <v>1577</v>
      </c>
      <c r="K304" s="297">
        <v>1846</v>
      </c>
      <c r="L304" s="298">
        <v>1425</v>
      </c>
      <c r="M304" s="297">
        <v>2526</v>
      </c>
      <c r="N304" s="297">
        <v>4136</v>
      </c>
      <c r="O304" s="298">
        <v>4848</v>
      </c>
      <c r="P304" s="297">
        <v>4657</v>
      </c>
      <c r="Q304" s="298">
        <v>4327</v>
      </c>
      <c r="R304" s="297">
        <v>813</v>
      </c>
      <c r="S304" s="298">
        <v>797</v>
      </c>
      <c r="T304" s="297">
        <v>2528</v>
      </c>
      <c r="U304" s="298">
        <v>2320</v>
      </c>
      <c r="V304" s="297">
        <v>3341</v>
      </c>
      <c r="W304" s="298">
        <v>3117</v>
      </c>
      <c r="X304" s="297">
        <v>6458</v>
      </c>
      <c r="Y304" s="297">
        <v>1610</v>
      </c>
      <c r="Z304" s="298">
        <v>4848</v>
      </c>
      <c r="AA304" s="29"/>
    </row>
    <row r="305" spans="1:27">
      <c r="A305" s="93">
        <v>6</v>
      </c>
      <c r="B305" s="46">
        <v>4</v>
      </c>
      <c r="C305" s="46">
        <v>3</v>
      </c>
      <c r="D305" s="92">
        <v>382012</v>
      </c>
      <c r="E305" s="46" t="s">
        <v>85</v>
      </c>
      <c r="F305" s="296">
        <v>9878</v>
      </c>
      <c r="G305" s="297">
        <v>1417</v>
      </c>
      <c r="H305" s="297">
        <v>1421</v>
      </c>
      <c r="I305" s="297">
        <v>1741</v>
      </c>
      <c r="J305" s="297">
        <v>1790</v>
      </c>
      <c r="K305" s="297">
        <v>1956</v>
      </c>
      <c r="L305" s="298">
        <v>1553</v>
      </c>
      <c r="M305" s="297">
        <v>2838</v>
      </c>
      <c r="N305" s="297">
        <v>4579</v>
      </c>
      <c r="O305" s="298">
        <v>5299</v>
      </c>
      <c r="P305" s="297">
        <v>5162</v>
      </c>
      <c r="Q305" s="298">
        <v>4716</v>
      </c>
      <c r="R305" s="297">
        <v>908</v>
      </c>
      <c r="S305" s="298">
        <v>833</v>
      </c>
      <c r="T305" s="297">
        <v>2813</v>
      </c>
      <c r="U305" s="298">
        <v>2486</v>
      </c>
      <c r="V305" s="297">
        <v>3721</v>
      </c>
      <c r="W305" s="298">
        <v>3319</v>
      </c>
      <c r="X305" s="297">
        <v>7040</v>
      </c>
      <c r="Y305" s="297">
        <v>1741</v>
      </c>
      <c r="Z305" s="298">
        <v>5299</v>
      </c>
      <c r="AA305" s="29"/>
    </row>
    <row r="306" spans="1:27">
      <c r="A306" s="93">
        <v>6</v>
      </c>
      <c r="B306" s="46">
        <v>4</v>
      </c>
      <c r="C306" s="46">
        <v>3</v>
      </c>
      <c r="D306" s="92">
        <v>758004</v>
      </c>
      <c r="E306" s="46" t="s">
        <v>122</v>
      </c>
      <c r="F306" s="296">
        <v>8950</v>
      </c>
      <c r="G306" s="297">
        <v>1194</v>
      </c>
      <c r="H306" s="297">
        <v>1243</v>
      </c>
      <c r="I306" s="297">
        <v>1605</v>
      </c>
      <c r="J306" s="297">
        <v>1677</v>
      </c>
      <c r="K306" s="297">
        <v>1793</v>
      </c>
      <c r="L306" s="298">
        <v>1438</v>
      </c>
      <c r="M306" s="297">
        <v>2437</v>
      </c>
      <c r="N306" s="297">
        <v>4042</v>
      </c>
      <c r="O306" s="298">
        <v>4908</v>
      </c>
      <c r="P306" s="297">
        <v>4597</v>
      </c>
      <c r="Q306" s="298">
        <v>4353</v>
      </c>
      <c r="R306" s="297">
        <v>834</v>
      </c>
      <c r="S306" s="298">
        <v>771</v>
      </c>
      <c r="T306" s="297">
        <v>2535</v>
      </c>
      <c r="U306" s="298">
        <v>2373</v>
      </c>
      <c r="V306" s="297">
        <v>3369</v>
      </c>
      <c r="W306" s="298">
        <v>3144</v>
      </c>
      <c r="X306" s="297">
        <v>6513</v>
      </c>
      <c r="Y306" s="297">
        <v>1605</v>
      </c>
      <c r="Z306" s="298">
        <v>4908</v>
      </c>
      <c r="AA306" s="29"/>
    </row>
    <row r="307" spans="1:27">
      <c r="A307" s="93">
        <v>6</v>
      </c>
      <c r="B307" s="46">
        <v>4</v>
      </c>
      <c r="C307" s="46">
        <v>3</v>
      </c>
      <c r="D307" s="92">
        <v>558012</v>
      </c>
      <c r="E307" s="46" t="s">
        <v>102</v>
      </c>
      <c r="F307" s="296">
        <v>7410</v>
      </c>
      <c r="G307" s="297">
        <v>1104</v>
      </c>
      <c r="H307" s="297">
        <v>1106</v>
      </c>
      <c r="I307" s="297">
        <v>1261</v>
      </c>
      <c r="J307" s="297">
        <v>1290</v>
      </c>
      <c r="K307" s="297">
        <v>1419</v>
      </c>
      <c r="L307" s="298">
        <v>1230</v>
      </c>
      <c r="M307" s="297">
        <v>2210</v>
      </c>
      <c r="N307" s="297">
        <v>3471</v>
      </c>
      <c r="O307" s="298">
        <v>3939</v>
      </c>
      <c r="P307" s="297">
        <v>3800</v>
      </c>
      <c r="Q307" s="298">
        <v>3610</v>
      </c>
      <c r="R307" s="297">
        <v>653</v>
      </c>
      <c r="S307" s="298">
        <v>608</v>
      </c>
      <c r="T307" s="297">
        <v>2059</v>
      </c>
      <c r="U307" s="298">
        <v>1880</v>
      </c>
      <c r="V307" s="297">
        <v>2712</v>
      </c>
      <c r="W307" s="298">
        <v>2488</v>
      </c>
      <c r="X307" s="297">
        <v>5200</v>
      </c>
      <c r="Y307" s="297">
        <v>1261</v>
      </c>
      <c r="Z307" s="298">
        <v>3939</v>
      </c>
      <c r="AA307" s="29"/>
    </row>
    <row r="308" spans="1:27">
      <c r="A308" s="93">
        <v>6</v>
      </c>
      <c r="B308" s="46">
        <v>4</v>
      </c>
      <c r="C308" s="46">
        <v>3</v>
      </c>
      <c r="D308" s="92">
        <v>558016</v>
      </c>
      <c r="E308" s="46" t="s">
        <v>103</v>
      </c>
      <c r="F308" s="296">
        <v>9313</v>
      </c>
      <c r="G308" s="297">
        <v>1263</v>
      </c>
      <c r="H308" s="297">
        <v>1358</v>
      </c>
      <c r="I308" s="297">
        <v>1599</v>
      </c>
      <c r="J308" s="297">
        <v>1721</v>
      </c>
      <c r="K308" s="297">
        <v>1867</v>
      </c>
      <c r="L308" s="298">
        <v>1505</v>
      </c>
      <c r="M308" s="297">
        <v>2621</v>
      </c>
      <c r="N308" s="297">
        <v>4220</v>
      </c>
      <c r="O308" s="298">
        <v>5093</v>
      </c>
      <c r="P308" s="297">
        <v>4859</v>
      </c>
      <c r="Q308" s="298">
        <v>4454</v>
      </c>
      <c r="R308" s="297">
        <v>844</v>
      </c>
      <c r="S308" s="298">
        <v>755</v>
      </c>
      <c r="T308" s="297">
        <v>2638</v>
      </c>
      <c r="U308" s="298">
        <v>2455</v>
      </c>
      <c r="V308" s="297">
        <v>3482</v>
      </c>
      <c r="W308" s="298">
        <v>3210</v>
      </c>
      <c r="X308" s="297">
        <v>6692</v>
      </c>
      <c r="Y308" s="297">
        <v>1599</v>
      </c>
      <c r="Z308" s="298">
        <v>5093</v>
      </c>
      <c r="AA308" s="29"/>
    </row>
    <row r="309" spans="1:27">
      <c r="A309" s="93">
        <v>6</v>
      </c>
      <c r="B309" s="46">
        <v>4</v>
      </c>
      <c r="C309" s="46">
        <v>3</v>
      </c>
      <c r="D309" s="92">
        <v>566008</v>
      </c>
      <c r="E309" s="46" t="s">
        <v>114</v>
      </c>
      <c r="F309" s="296">
        <v>7303</v>
      </c>
      <c r="G309" s="297">
        <v>1008</v>
      </c>
      <c r="H309" s="297">
        <v>1003</v>
      </c>
      <c r="I309" s="297">
        <v>1205</v>
      </c>
      <c r="J309" s="297">
        <v>1311</v>
      </c>
      <c r="K309" s="297">
        <v>1516</v>
      </c>
      <c r="L309" s="298">
        <v>1260</v>
      </c>
      <c r="M309" s="297">
        <v>2011</v>
      </c>
      <c r="N309" s="297">
        <v>3216</v>
      </c>
      <c r="O309" s="298">
        <v>4087</v>
      </c>
      <c r="P309" s="297">
        <v>3731</v>
      </c>
      <c r="Q309" s="298">
        <v>3572</v>
      </c>
      <c r="R309" s="297">
        <v>632</v>
      </c>
      <c r="S309" s="298">
        <v>573</v>
      </c>
      <c r="T309" s="297">
        <v>2059</v>
      </c>
      <c r="U309" s="298">
        <v>2028</v>
      </c>
      <c r="V309" s="297">
        <v>2691</v>
      </c>
      <c r="W309" s="298">
        <v>2601</v>
      </c>
      <c r="X309" s="297">
        <v>5292</v>
      </c>
      <c r="Y309" s="297">
        <v>1205</v>
      </c>
      <c r="Z309" s="298">
        <v>4087</v>
      </c>
      <c r="AA309" s="29"/>
    </row>
    <row r="310" spans="1:27">
      <c r="A310" s="93">
        <v>6</v>
      </c>
      <c r="B310" s="46">
        <v>4</v>
      </c>
      <c r="C310" s="46">
        <v>3</v>
      </c>
      <c r="D310" s="92">
        <v>370004</v>
      </c>
      <c r="E310" s="46" t="s">
        <v>71</v>
      </c>
      <c r="F310" s="296">
        <v>8434</v>
      </c>
      <c r="G310" s="297">
        <v>1274</v>
      </c>
      <c r="H310" s="297">
        <v>1208</v>
      </c>
      <c r="I310" s="297">
        <v>1550</v>
      </c>
      <c r="J310" s="297">
        <v>1576</v>
      </c>
      <c r="K310" s="297">
        <v>1605</v>
      </c>
      <c r="L310" s="298">
        <v>1221</v>
      </c>
      <c r="M310" s="297">
        <v>2482</v>
      </c>
      <c r="N310" s="297">
        <v>4032</v>
      </c>
      <c r="O310" s="298">
        <v>4402</v>
      </c>
      <c r="P310" s="297">
        <v>4323</v>
      </c>
      <c r="Q310" s="298">
        <v>4111</v>
      </c>
      <c r="R310" s="297">
        <v>787</v>
      </c>
      <c r="S310" s="298">
        <v>763</v>
      </c>
      <c r="T310" s="297">
        <v>2241</v>
      </c>
      <c r="U310" s="298">
        <v>2161</v>
      </c>
      <c r="V310" s="297">
        <v>3028</v>
      </c>
      <c r="W310" s="298">
        <v>2924</v>
      </c>
      <c r="X310" s="297">
        <v>5952</v>
      </c>
      <c r="Y310" s="297">
        <v>1550</v>
      </c>
      <c r="Z310" s="298">
        <v>4402</v>
      </c>
      <c r="AA310" s="29"/>
    </row>
    <row r="311" spans="1:27">
      <c r="A311" s="93">
        <v>6</v>
      </c>
      <c r="B311" s="46">
        <v>4</v>
      </c>
      <c r="C311" s="46">
        <v>3</v>
      </c>
      <c r="D311" s="92">
        <v>562016</v>
      </c>
      <c r="E311" s="46" t="s">
        <v>108</v>
      </c>
      <c r="F311" s="296">
        <v>7172</v>
      </c>
      <c r="G311" s="297">
        <v>937</v>
      </c>
      <c r="H311" s="297">
        <v>1056</v>
      </c>
      <c r="I311" s="297">
        <v>1260</v>
      </c>
      <c r="J311" s="297">
        <v>1305</v>
      </c>
      <c r="K311" s="297">
        <v>1448</v>
      </c>
      <c r="L311" s="298">
        <v>1166</v>
      </c>
      <c r="M311" s="297">
        <v>1993</v>
      </c>
      <c r="N311" s="297">
        <v>3253</v>
      </c>
      <c r="O311" s="298">
        <v>3919</v>
      </c>
      <c r="P311" s="297">
        <v>3686</v>
      </c>
      <c r="Q311" s="298">
        <v>3486</v>
      </c>
      <c r="R311" s="297">
        <v>655</v>
      </c>
      <c r="S311" s="298">
        <v>605</v>
      </c>
      <c r="T311" s="297">
        <v>2013</v>
      </c>
      <c r="U311" s="298">
        <v>1906</v>
      </c>
      <c r="V311" s="297">
        <v>2668</v>
      </c>
      <c r="W311" s="298">
        <v>2511</v>
      </c>
      <c r="X311" s="297">
        <v>5179</v>
      </c>
      <c r="Y311" s="297">
        <v>1260</v>
      </c>
      <c r="Z311" s="298">
        <v>3919</v>
      </c>
      <c r="AA311" s="29"/>
    </row>
    <row r="312" spans="1:27">
      <c r="A312" s="93">
        <v>6</v>
      </c>
      <c r="B312" s="46">
        <v>4</v>
      </c>
      <c r="C312" s="46">
        <v>3</v>
      </c>
      <c r="D312" s="92">
        <v>382020</v>
      </c>
      <c r="E312" s="46" t="s">
        <v>86</v>
      </c>
      <c r="F312" s="296">
        <v>10313</v>
      </c>
      <c r="G312" s="297">
        <v>1381</v>
      </c>
      <c r="H312" s="297">
        <v>1460</v>
      </c>
      <c r="I312" s="297">
        <v>1921</v>
      </c>
      <c r="J312" s="297">
        <v>1929</v>
      </c>
      <c r="K312" s="297">
        <v>2060</v>
      </c>
      <c r="L312" s="298">
        <v>1562</v>
      </c>
      <c r="M312" s="297">
        <v>2841</v>
      </c>
      <c r="N312" s="297">
        <v>4762</v>
      </c>
      <c r="O312" s="298">
        <v>5551</v>
      </c>
      <c r="P312" s="297">
        <v>5347</v>
      </c>
      <c r="Q312" s="298">
        <v>4966</v>
      </c>
      <c r="R312" s="297">
        <v>980</v>
      </c>
      <c r="S312" s="298">
        <v>941</v>
      </c>
      <c r="T312" s="297">
        <v>2897</v>
      </c>
      <c r="U312" s="298">
        <v>2654</v>
      </c>
      <c r="V312" s="297">
        <v>3877</v>
      </c>
      <c r="W312" s="298">
        <v>3595</v>
      </c>
      <c r="X312" s="297">
        <v>7472</v>
      </c>
      <c r="Y312" s="297">
        <v>1921</v>
      </c>
      <c r="Z312" s="298">
        <v>5551</v>
      </c>
      <c r="AA312" s="29"/>
    </row>
    <row r="313" spans="1:27">
      <c r="A313" s="93">
        <v>6</v>
      </c>
      <c r="B313" s="46">
        <v>4</v>
      </c>
      <c r="C313" s="46">
        <v>3</v>
      </c>
      <c r="D313" s="92">
        <v>954020</v>
      </c>
      <c r="E313" s="46" t="s">
        <v>141</v>
      </c>
      <c r="F313" s="296">
        <v>4005</v>
      </c>
      <c r="G313" s="297">
        <v>619</v>
      </c>
      <c r="H313" s="297">
        <v>601</v>
      </c>
      <c r="I313" s="297">
        <v>715</v>
      </c>
      <c r="J313" s="297">
        <v>689</v>
      </c>
      <c r="K313" s="297">
        <v>770</v>
      </c>
      <c r="L313" s="298">
        <v>611</v>
      </c>
      <c r="M313" s="297">
        <v>1220</v>
      </c>
      <c r="N313" s="297">
        <v>1935</v>
      </c>
      <c r="O313" s="298">
        <v>2070</v>
      </c>
      <c r="P313" s="297">
        <v>2040</v>
      </c>
      <c r="Q313" s="298">
        <v>1965</v>
      </c>
      <c r="R313" s="297">
        <v>371</v>
      </c>
      <c r="S313" s="298">
        <v>344</v>
      </c>
      <c r="T313" s="297">
        <v>1068</v>
      </c>
      <c r="U313" s="298">
        <v>1002</v>
      </c>
      <c r="V313" s="297">
        <v>1439</v>
      </c>
      <c r="W313" s="298">
        <v>1346</v>
      </c>
      <c r="X313" s="297">
        <v>2785</v>
      </c>
      <c r="Y313" s="297">
        <v>715</v>
      </c>
      <c r="Z313" s="298">
        <v>2070</v>
      </c>
      <c r="AA313" s="29"/>
    </row>
    <row r="314" spans="1:27">
      <c r="A314" s="93">
        <v>6</v>
      </c>
      <c r="B314" s="46">
        <v>4</v>
      </c>
      <c r="C314" s="46">
        <v>3</v>
      </c>
      <c r="D314" s="92">
        <v>162016</v>
      </c>
      <c r="E314" s="46" t="s">
        <v>42</v>
      </c>
      <c r="F314" s="296">
        <v>8501</v>
      </c>
      <c r="G314" s="297">
        <v>1138</v>
      </c>
      <c r="H314" s="297">
        <v>1288</v>
      </c>
      <c r="I314" s="297">
        <v>1639</v>
      </c>
      <c r="J314" s="297">
        <v>1630</v>
      </c>
      <c r="K314" s="297">
        <v>1625</v>
      </c>
      <c r="L314" s="298">
        <v>1181</v>
      </c>
      <c r="M314" s="297">
        <v>2426</v>
      </c>
      <c r="N314" s="297">
        <v>4065</v>
      </c>
      <c r="O314" s="298">
        <v>4436</v>
      </c>
      <c r="P314" s="297">
        <v>4450</v>
      </c>
      <c r="Q314" s="298">
        <v>4051</v>
      </c>
      <c r="R314" s="297">
        <v>862</v>
      </c>
      <c r="S314" s="298">
        <v>777</v>
      </c>
      <c r="T314" s="297">
        <v>2342</v>
      </c>
      <c r="U314" s="298">
        <v>2094</v>
      </c>
      <c r="V314" s="297">
        <v>3204</v>
      </c>
      <c r="W314" s="298">
        <v>2871</v>
      </c>
      <c r="X314" s="297">
        <v>6075</v>
      </c>
      <c r="Y314" s="297">
        <v>1639</v>
      </c>
      <c r="Z314" s="298">
        <v>4436</v>
      </c>
      <c r="AA314" s="29"/>
    </row>
    <row r="315" spans="1:27">
      <c r="A315" s="93">
        <v>6</v>
      </c>
      <c r="B315" s="46">
        <v>4</v>
      </c>
      <c r="C315" s="46">
        <v>3</v>
      </c>
      <c r="D315" s="92">
        <v>154032</v>
      </c>
      <c r="E315" s="46" t="s">
        <v>28</v>
      </c>
      <c r="F315" s="296">
        <v>5801</v>
      </c>
      <c r="G315" s="297">
        <v>762</v>
      </c>
      <c r="H315" s="297">
        <v>784</v>
      </c>
      <c r="I315" s="297">
        <v>1112</v>
      </c>
      <c r="J315" s="297">
        <v>1110</v>
      </c>
      <c r="K315" s="297">
        <v>1179</v>
      </c>
      <c r="L315" s="298">
        <v>854</v>
      </c>
      <c r="M315" s="297">
        <v>1546</v>
      </c>
      <c r="N315" s="297">
        <v>2658</v>
      </c>
      <c r="O315" s="298">
        <v>3143</v>
      </c>
      <c r="P315" s="297">
        <v>3001</v>
      </c>
      <c r="Q315" s="298">
        <v>2800</v>
      </c>
      <c r="R315" s="297">
        <v>600</v>
      </c>
      <c r="S315" s="298">
        <v>512</v>
      </c>
      <c r="T315" s="297">
        <v>1587</v>
      </c>
      <c r="U315" s="298">
        <v>1556</v>
      </c>
      <c r="V315" s="297">
        <v>2187</v>
      </c>
      <c r="W315" s="298">
        <v>2068</v>
      </c>
      <c r="X315" s="297">
        <v>4255</v>
      </c>
      <c r="Y315" s="297">
        <v>1112</v>
      </c>
      <c r="Z315" s="298">
        <v>3143</v>
      </c>
      <c r="AA315" s="29"/>
    </row>
    <row r="316" spans="1:27">
      <c r="A316" s="93">
        <v>6</v>
      </c>
      <c r="B316" s="46">
        <v>4</v>
      </c>
      <c r="C316" s="46">
        <v>3</v>
      </c>
      <c r="D316" s="92">
        <v>382024</v>
      </c>
      <c r="E316" s="46" t="s">
        <v>87</v>
      </c>
      <c r="F316" s="296">
        <v>8517</v>
      </c>
      <c r="G316" s="297">
        <v>1085</v>
      </c>
      <c r="H316" s="297">
        <v>1144</v>
      </c>
      <c r="I316" s="297">
        <v>1538</v>
      </c>
      <c r="J316" s="297">
        <v>1545</v>
      </c>
      <c r="K316" s="297">
        <v>1850</v>
      </c>
      <c r="L316" s="298">
        <v>1355</v>
      </c>
      <c r="M316" s="297">
        <v>2229</v>
      </c>
      <c r="N316" s="297">
        <v>3767</v>
      </c>
      <c r="O316" s="298">
        <v>4750</v>
      </c>
      <c r="P316" s="297">
        <v>4372</v>
      </c>
      <c r="Q316" s="298">
        <v>4145</v>
      </c>
      <c r="R316" s="297">
        <v>820</v>
      </c>
      <c r="S316" s="298">
        <v>718</v>
      </c>
      <c r="T316" s="297">
        <v>2411</v>
      </c>
      <c r="U316" s="298">
        <v>2339</v>
      </c>
      <c r="V316" s="297">
        <v>3231</v>
      </c>
      <c r="W316" s="298">
        <v>3057</v>
      </c>
      <c r="X316" s="297">
        <v>6288</v>
      </c>
      <c r="Y316" s="297">
        <v>1538</v>
      </c>
      <c r="Z316" s="298">
        <v>4750</v>
      </c>
      <c r="AA316" s="29"/>
    </row>
    <row r="317" spans="1:27">
      <c r="A317" s="93">
        <v>6</v>
      </c>
      <c r="B317" s="46">
        <v>4</v>
      </c>
      <c r="C317" s="46">
        <v>3</v>
      </c>
      <c r="D317" s="92">
        <v>378016</v>
      </c>
      <c r="E317" s="46" t="s">
        <v>80</v>
      </c>
      <c r="F317" s="296">
        <v>5356</v>
      </c>
      <c r="G317" s="297">
        <v>736</v>
      </c>
      <c r="H317" s="297">
        <v>750</v>
      </c>
      <c r="I317" s="297">
        <v>956</v>
      </c>
      <c r="J317" s="297">
        <v>957</v>
      </c>
      <c r="K317" s="297">
        <v>1128</v>
      </c>
      <c r="L317" s="298">
        <v>829</v>
      </c>
      <c r="M317" s="297">
        <v>1486</v>
      </c>
      <c r="N317" s="297">
        <v>2442</v>
      </c>
      <c r="O317" s="298">
        <v>2914</v>
      </c>
      <c r="P317" s="297">
        <v>2796</v>
      </c>
      <c r="Q317" s="298">
        <v>2560</v>
      </c>
      <c r="R317" s="297">
        <v>503</v>
      </c>
      <c r="S317" s="298">
        <v>453</v>
      </c>
      <c r="T317" s="297">
        <v>1528</v>
      </c>
      <c r="U317" s="298">
        <v>1386</v>
      </c>
      <c r="V317" s="297">
        <v>2031</v>
      </c>
      <c r="W317" s="298">
        <v>1839</v>
      </c>
      <c r="X317" s="297">
        <v>3870</v>
      </c>
      <c r="Y317" s="297">
        <v>956</v>
      </c>
      <c r="Z317" s="298">
        <v>2914</v>
      </c>
      <c r="AA317" s="29"/>
    </row>
    <row r="318" spans="1:27">
      <c r="A318" s="93">
        <v>6</v>
      </c>
      <c r="B318" s="46">
        <v>4</v>
      </c>
      <c r="C318" s="46">
        <v>3</v>
      </c>
      <c r="D318" s="92">
        <v>382028</v>
      </c>
      <c r="E318" s="46" t="s">
        <v>88</v>
      </c>
      <c r="F318" s="296">
        <v>6500</v>
      </c>
      <c r="G318" s="297">
        <v>853</v>
      </c>
      <c r="H318" s="297">
        <v>949</v>
      </c>
      <c r="I318" s="297">
        <v>1219</v>
      </c>
      <c r="J318" s="297">
        <v>1229</v>
      </c>
      <c r="K318" s="297">
        <v>1280</v>
      </c>
      <c r="L318" s="298">
        <v>970</v>
      </c>
      <c r="M318" s="297">
        <v>1802</v>
      </c>
      <c r="N318" s="297">
        <v>3021</v>
      </c>
      <c r="O318" s="298">
        <v>3479</v>
      </c>
      <c r="P318" s="297">
        <v>3414</v>
      </c>
      <c r="Q318" s="298">
        <v>3086</v>
      </c>
      <c r="R318" s="297">
        <v>628</v>
      </c>
      <c r="S318" s="298">
        <v>591</v>
      </c>
      <c r="T318" s="297">
        <v>1833</v>
      </c>
      <c r="U318" s="298">
        <v>1646</v>
      </c>
      <c r="V318" s="297">
        <v>2461</v>
      </c>
      <c r="W318" s="298">
        <v>2237</v>
      </c>
      <c r="X318" s="297">
        <v>4698</v>
      </c>
      <c r="Y318" s="297">
        <v>1219</v>
      </c>
      <c r="Z318" s="298">
        <v>3479</v>
      </c>
      <c r="AA318" s="29"/>
    </row>
    <row r="319" spans="1:27">
      <c r="A319" s="93">
        <v>6</v>
      </c>
      <c r="B319" s="46">
        <v>4</v>
      </c>
      <c r="C319" s="46">
        <v>3</v>
      </c>
      <c r="D319" s="92">
        <v>382044</v>
      </c>
      <c r="E319" s="46" t="s">
        <v>90</v>
      </c>
      <c r="F319" s="296">
        <v>8284</v>
      </c>
      <c r="G319" s="297">
        <v>1229</v>
      </c>
      <c r="H319" s="297">
        <v>1196</v>
      </c>
      <c r="I319" s="297">
        <v>1535</v>
      </c>
      <c r="J319" s="297">
        <v>1505</v>
      </c>
      <c r="K319" s="297">
        <v>1547</v>
      </c>
      <c r="L319" s="298">
        <v>1272</v>
      </c>
      <c r="M319" s="297">
        <v>2425</v>
      </c>
      <c r="N319" s="297">
        <v>3960</v>
      </c>
      <c r="O319" s="298">
        <v>4324</v>
      </c>
      <c r="P319" s="297">
        <v>4302</v>
      </c>
      <c r="Q319" s="298">
        <v>3982</v>
      </c>
      <c r="R319" s="297">
        <v>838</v>
      </c>
      <c r="S319" s="298">
        <v>697</v>
      </c>
      <c r="T319" s="297">
        <v>2216</v>
      </c>
      <c r="U319" s="298">
        <v>2108</v>
      </c>
      <c r="V319" s="297">
        <v>3054</v>
      </c>
      <c r="W319" s="298">
        <v>2805</v>
      </c>
      <c r="X319" s="297">
        <v>5859</v>
      </c>
      <c r="Y319" s="297">
        <v>1535</v>
      </c>
      <c r="Z319" s="298">
        <v>4324</v>
      </c>
      <c r="AA319" s="29"/>
    </row>
    <row r="320" spans="1:27">
      <c r="A320" s="93">
        <v>6</v>
      </c>
      <c r="B320" s="46">
        <v>4</v>
      </c>
      <c r="C320" s="46">
        <v>3</v>
      </c>
      <c r="D320" s="92">
        <v>570028</v>
      </c>
      <c r="E320" s="46" t="s">
        <v>120</v>
      </c>
      <c r="F320" s="296">
        <v>5875</v>
      </c>
      <c r="G320" s="297">
        <v>778</v>
      </c>
      <c r="H320" s="297">
        <v>779</v>
      </c>
      <c r="I320" s="297">
        <v>1006</v>
      </c>
      <c r="J320" s="297">
        <v>1081</v>
      </c>
      <c r="K320" s="297">
        <v>1213</v>
      </c>
      <c r="L320" s="298">
        <v>1018</v>
      </c>
      <c r="M320" s="297">
        <v>1557</v>
      </c>
      <c r="N320" s="297">
        <v>2563</v>
      </c>
      <c r="O320" s="298">
        <v>3312</v>
      </c>
      <c r="P320" s="297">
        <v>3055</v>
      </c>
      <c r="Q320" s="298">
        <v>2820</v>
      </c>
      <c r="R320" s="297">
        <v>492</v>
      </c>
      <c r="S320" s="298">
        <v>514</v>
      </c>
      <c r="T320" s="297">
        <v>1752</v>
      </c>
      <c r="U320" s="298">
        <v>1560</v>
      </c>
      <c r="V320" s="297">
        <v>2244</v>
      </c>
      <c r="W320" s="298">
        <v>2074</v>
      </c>
      <c r="X320" s="297">
        <v>4318</v>
      </c>
      <c r="Y320" s="297">
        <v>1006</v>
      </c>
      <c r="Z320" s="298">
        <v>3312</v>
      </c>
      <c r="AA320" s="29"/>
    </row>
    <row r="321" spans="1:27">
      <c r="A321" s="93">
        <v>6</v>
      </c>
      <c r="B321" s="46">
        <v>4</v>
      </c>
      <c r="C321" s="46">
        <v>3</v>
      </c>
      <c r="D321" s="92">
        <v>378024</v>
      </c>
      <c r="E321" s="46" t="s">
        <v>81</v>
      </c>
      <c r="F321" s="296">
        <v>5610</v>
      </c>
      <c r="G321" s="297">
        <v>733</v>
      </c>
      <c r="H321" s="297">
        <v>806</v>
      </c>
      <c r="I321" s="297">
        <v>985</v>
      </c>
      <c r="J321" s="297">
        <v>1049</v>
      </c>
      <c r="K321" s="297">
        <v>1168</v>
      </c>
      <c r="L321" s="298">
        <v>869</v>
      </c>
      <c r="M321" s="297">
        <v>1539</v>
      </c>
      <c r="N321" s="297">
        <v>2524</v>
      </c>
      <c r="O321" s="298">
        <v>3086</v>
      </c>
      <c r="P321" s="297">
        <v>2931</v>
      </c>
      <c r="Q321" s="298">
        <v>2679</v>
      </c>
      <c r="R321" s="297">
        <v>519</v>
      </c>
      <c r="S321" s="298">
        <v>466</v>
      </c>
      <c r="T321" s="297">
        <v>1621</v>
      </c>
      <c r="U321" s="298">
        <v>1465</v>
      </c>
      <c r="V321" s="297">
        <v>2140</v>
      </c>
      <c r="W321" s="298">
        <v>1931</v>
      </c>
      <c r="X321" s="297">
        <v>4071</v>
      </c>
      <c r="Y321" s="297">
        <v>985</v>
      </c>
      <c r="Z321" s="298">
        <v>3086</v>
      </c>
      <c r="AA321" s="29"/>
    </row>
    <row r="322" spans="1:27">
      <c r="A322" s="93">
        <v>6</v>
      </c>
      <c r="B322" s="46">
        <v>4</v>
      </c>
      <c r="C322" s="46">
        <v>3</v>
      </c>
      <c r="D322" s="92">
        <v>962052</v>
      </c>
      <c r="E322" s="46" t="s">
        <v>154</v>
      </c>
      <c r="F322" s="296">
        <v>4971</v>
      </c>
      <c r="G322" s="297">
        <v>694</v>
      </c>
      <c r="H322" s="297">
        <v>652</v>
      </c>
      <c r="I322" s="297">
        <v>848</v>
      </c>
      <c r="J322" s="297">
        <v>1004</v>
      </c>
      <c r="K322" s="297">
        <v>979</v>
      </c>
      <c r="L322" s="298">
        <v>794</v>
      </c>
      <c r="M322" s="297">
        <v>1346</v>
      </c>
      <c r="N322" s="297">
        <v>2194</v>
      </c>
      <c r="O322" s="298">
        <v>2777</v>
      </c>
      <c r="P322" s="297">
        <v>2586</v>
      </c>
      <c r="Q322" s="298">
        <v>2385</v>
      </c>
      <c r="R322" s="297">
        <v>443</v>
      </c>
      <c r="S322" s="298">
        <v>405</v>
      </c>
      <c r="T322" s="297">
        <v>1441</v>
      </c>
      <c r="U322" s="298">
        <v>1336</v>
      </c>
      <c r="V322" s="297">
        <v>1884</v>
      </c>
      <c r="W322" s="298">
        <v>1741</v>
      </c>
      <c r="X322" s="297">
        <v>3625</v>
      </c>
      <c r="Y322" s="297">
        <v>848</v>
      </c>
      <c r="Z322" s="298">
        <v>2777</v>
      </c>
      <c r="AA322" s="29"/>
    </row>
    <row r="323" spans="1:27">
      <c r="A323" s="93">
        <v>6</v>
      </c>
      <c r="B323" s="46">
        <v>4</v>
      </c>
      <c r="C323" s="46">
        <v>3</v>
      </c>
      <c r="D323" s="92">
        <v>770032</v>
      </c>
      <c r="E323" s="46" t="s">
        <v>131</v>
      </c>
      <c r="F323" s="296">
        <v>7304</v>
      </c>
      <c r="G323" s="297">
        <v>941</v>
      </c>
      <c r="H323" s="297">
        <v>1018</v>
      </c>
      <c r="I323" s="297">
        <v>1305</v>
      </c>
      <c r="J323" s="297">
        <v>1407</v>
      </c>
      <c r="K323" s="297">
        <v>1514</v>
      </c>
      <c r="L323" s="298">
        <v>1119</v>
      </c>
      <c r="M323" s="297">
        <v>1959</v>
      </c>
      <c r="N323" s="297">
        <v>3264</v>
      </c>
      <c r="O323" s="298">
        <v>4040</v>
      </c>
      <c r="P323" s="297">
        <v>3719</v>
      </c>
      <c r="Q323" s="298">
        <v>3585</v>
      </c>
      <c r="R323" s="297">
        <v>670</v>
      </c>
      <c r="S323" s="298">
        <v>635</v>
      </c>
      <c r="T323" s="297">
        <v>2024</v>
      </c>
      <c r="U323" s="298">
        <v>2016</v>
      </c>
      <c r="V323" s="297">
        <v>2694</v>
      </c>
      <c r="W323" s="298">
        <v>2651</v>
      </c>
      <c r="X323" s="297">
        <v>5345</v>
      </c>
      <c r="Y323" s="297">
        <v>1305</v>
      </c>
      <c r="Z323" s="298">
        <v>4040</v>
      </c>
      <c r="AA323" s="29"/>
    </row>
    <row r="324" spans="1:27">
      <c r="A324" s="93">
        <v>6</v>
      </c>
      <c r="B324" s="46">
        <v>4</v>
      </c>
      <c r="C324" s="46">
        <v>3</v>
      </c>
      <c r="D324" s="92">
        <v>374036</v>
      </c>
      <c r="E324" s="46" t="s">
        <v>76</v>
      </c>
      <c r="F324" s="296">
        <v>4103</v>
      </c>
      <c r="G324" s="297">
        <v>528</v>
      </c>
      <c r="H324" s="297">
        <v>595</v>
      </c>
      <c r="I324" s="297">
        <v>772</v>
      </c>
      <c r="J324" s="297">
        <v>708</v>
      </c>
      <c r="K324" s="297">
        <v>869</v>
      </c>
      <c r="L324" s="298">
        <v>631</v>
      </c>
      <c r="M324" s="297">
        <v>1123</v>
      </c>
      <c r="N324" s="297">
        <v>1895</v>
      </c>
      <c r="O324" s="298">
        <v>2208</v>
      </c>
      <c r="P324" s="297">
        <v>2129</v>
      </c>
      <c r="Q324" s="298">
        <v>1974</v>
      </c>
      <c r="R324" s="297">
        <v>390</v>
      </c>
      <c r="S324" s="298">
        <v>382</v>
      </c>
      <c r="T324" s="297">
        <v>1153</v>
      </c>
      <c r="U324" s="298">
        <v>1055</v>
      </c>
      <c r="V324" s="297">
        <v>1543</v>
      </c>
      <c r="W324" s="298">
        <v>1437</v>
      </c>
      <c r="X324" s="297">
        <v>2980</v>
      </c>
      <c r="Y324" s="297">
        <v>772</v>
      </c>
      <c r="Z324" s="298">
        <v>2208</v>
      </c>
      <c r="AA324" s="29"/>
    </row>
    <row r="325" spans="1:27">
      <c r="A325" s="93">
        <v>6</v>
      </c>
      <c r="B325" s="46">
        <v>4</v>
      </c>
      <c r="C325" s="46">
        <v>3</v>
      </c>
      <c r="D325" s="92">
        <v>754028</v>
      </c>
      <c r="E325" s="46" t="s">
        <v>269</v>
      </c>
      <c r="F325" s="296">
        <v>10024</v>
      </c>
      <c r="G325" s="297">
        <v>1381</v>
      </c>
      <c r="H325" s="297">
        <v>1332</v>
      </c>
      <c r="I325" s="297">
        <v>1681</v>
      </c>
      <c r="J325" s="297">
        <v>1847</v>
      </c>
      <c r="K325" s="297">
        <v>2038</v>
      </c>
      <c r="L325" s="298">
        <v>1745</v>
      </c>
      <c r="M325" s="297">
        <v>2713</v>
      </c>
      <c r="N325" s="297">
        <v>4394</v>
      </c>
      <c r="O325" s="298">
        <v>5630</v>
      </c>
      <c r="P325" s="297">
        <v>5276</v>
      </c>
      <c r="Q325" s="298">
        <v>4748</v>
      </c>
      <c r="R325" s="297">
        <v>850</v>
      </c>
      <c r="S325" s="298">
        <v>831</v>
      </c>
      <c r="T325" s="297">
        <v>3027</v>
      </c>
      <c r="U325" s="298">
        <v>2603</v>
      </c>
      <c r="V325" s="297">
        <v>3877</v>
      </c>
      <c r="W325" s="298">
        <v>3434</v>
      </c>
      <c r="X325" s="297">
        <v>7311</v>
      </c>
      <c r="Y325" s="297">
        <v>1681</v>
      </c>
      <c r="Z325" s="298">
        <v>5630</v>
      </c>
      <c r="AA325" s="29"/>
    </row>
    <row r="326" spans="1:27">
      <c r="A326" s="93">
        <v>6</v>
      </c>
      <c r="B326" s="46">
        <v>4</v>
      </c>
      <c r="C326" s="46">
        <v>3</v>
      </c>
      <c r="D326" s="92">
        <v>382048</v>
      </c>
      <c r="E326" s="46" t="s">
        <v>91</v>
      </c>
      <c r="F326" s="296">
        <v>5422</v>
      </c>
      <c r="G326" s="297">
        <v>701</v>
      </c>
      <c r="H326" s="297">
        <v>738</v>
      </c>
      <c r="I326" s="297">
        <v>1025</v>
      </c>
      <c r="J326" s="297">
        <v>1035</v>
      </c>
      <c r="K326" s="297">
        <v>1069</v>
      </c>
      <c r="L326" s="298">
        <v>854</v>
      </c>
      <c r="M326" s="297">
        <v>1439</v>
      </c>
      <c r="N326" s="297">
        <v>2464</v>
      </c>
      <c r="O326" s="298">
        <v>2958</v>
      </c>
      <c r="P326" s="297">
        <v>2906</v>
      </c>
      <c r="Q326" s="298">
        <v>2516</v>
      </c>
      <c r="R326" s="297">
        <v>539</v>
      </c>
      <c r="S326" s="298">
        <v>486</v>
      </c>
      <c r="T326" s="297">
        <v>1591</v>
      </c>
      <c r="U326" s="298">
        <v>1367</v>
      </c>
      <c r="V326" s="297">
        <v>2130</v>
      </c>
      <c r="W326" s="298">
        <v>1853</v>
      </c>
      <c r="X326" s="297">
        <v>3983</v>
      </c>
      <c r="Y326" s="297">
        <v>1025</v>
      </c>
      <c r="Z326" s="298">
        <v>2958</v>
      </c>
      <c r="AA326" s="29"/>
    </row>
    <row r="327" spans="1:27">
      <c r="A327" s="93">
        <v>6</v>
      </c>
      <c r="B327" s="46">
        <v>4</v>
      </c>
      <c r="C327" s="46">
        <v>3</v>
      </c>
      <c r="D327" s="92">
        <v>170032</v>
      </c>
      <c r="E327" s="46" t="s">
        <v>51</v>
      </c>
      <c r="F327" s="296">
        <v>5873</v>
      </c>
      <c r="G327" s="297">
        <v>822</v>
      </c>
      <c r="H327" s="297">
        <v>819</v>
      </c>
      <c r="I327" s="297">
        <v>1042</v>
      </c>
      <c r="J327" s="297">
        <v>1102</v>
      </c>
      <c r="K327" s="297">
        <v>1189</v>
      </c>
      <c r="L327" s="298">
        <v>899</v>
      </c>
      <c r="M327" s="297">
        <v>1641</v>
      </c>
      <c r="N327" s="297">
        <v>2683</v>
      </c>
      <c r="O327" s="298">
        <v>3190</v>
      </c>
      <c r="P327" s="297">
        <v>3028</v>
      </c>
      <c r="Q327" s="298">
        <v>2845</v>
      </c>
      <c r="R327" s="297">
        <v>515</v>
      </c>
      <c r="S327" s="298">
        <v>527</v>
      </c>
      <c r="T327" s="297">
        <v>1666</v>
      </c>
      <c r="U327" s="298">
        <v>1524</v>
      </c>
      <c r="V327" s="297">
        <v>2181</v>
      </c>
      <c r="W327" s="298">
        <v>2051</v>
      </c>
      <c r="X327" s="297">
        <v>4232</v>
      </c>
      <c r="Y327" s="297">
        <v>1042</v>
      </c>
      <c r="Z327" s="298">
        <v>3190</v>
      </c>
      <c r="AA327" s="29"/>
    </row>
    <row r="328" spans="1:27">
      <c r="A328" s="93">
        <v>6</v>
      </c>
      <c r="B328" s="46">
        <v>4</v>
      </c>
      <c r="C328" s="46">
        <v>3</v>
      </c>
      <c r="D328" s="92">
        <v>378028</v>
      </c>
      <c r="E328" s="46" t="s">
        <v>82</v>
      </c>
      <c r="F328" s="296">
        <v>5916</v>
      </c>
      <c r="G328" s="297">
        <v>774</v>
      </c>
      <c r="H328" s="297">
        <v>886</v>
      </c>
      <c r="I328" s="297">
        <v>1067</v>
      </c>
      <c r="J328" s="297">
        <v>1161</v>
      </c>
      <c r="K328" s="297">
        <v>1159</v>
      </c>
      <c r="L328" s="298">
        <v>869</v>
      </c>
      <c r="M328" s="297">
        <v>1660</v>
      </c>
      <c r="N328" s="297">
        <v>2727</v>
      </c>
      <c r="O328" s="298">
        <v>3189</v>
      </c>
      <c r="P328" s="297">
        <v>3088</v>
      </c>
      <c r="Q328" s="298">
        <v>2828</v>
      </c>
      <c r="R328" s="297">
        <v>572</v>
      </c>
      <c r="S328" s="298">
        <v>495</v>
      </c>
      <c r="T328" s="297">
        <v>1692</v>
      </c>
      <c r="U328" s="298">
        <v>1497</v>
      </c>
      <c r="V328" s="297">
        <v>2264</v>
      </c>
      <c r="W328" s="298">
        <v>1992</v>
      </c>
      <c r="X328" s="297">
        <v>4256</v>
      </c>
      <c r="Y328" s="297">
        <v>1067</v>
      </c>
      <c r="Z328" s="298">
        <v>3189</v>
      </c>
      <c r="AA328" s="29"/>
    </row>
    <row r="329" spans="1:27">
      <c r="A329" s="93">
        <v>6</v>
      </c>
      <c r="B329" s="46">
        <v>4</v>
      </c>
      <c r="C329" s="46">
        <v>3</v>
      </c>
      <c r="D329" s="92">
        <v>958040</v>
      </c>
      <c r="E329" s="46" t="s">
        <v>147</v>
      </c>
      <c r="F329" s="296">
        <v>4889</v>
      </c>
      <c r="G329" s="297">
        <v>592</v>
      </c>
      <c r="H329" s="297">
        <v>611</v>
      </c>
      <c r="I329" s="297">
        <v>813</v>
      </c>
      <c r="J329" s="297">
        <v>980</v>
      </c>
      <c r="K329" s="297">
        <v>1066</v>
      </c>
      <c r="L329" s="298">
        <v>827</v>
      </c>
      <c r="M329" s="297">
        <v>1203</v>
      </c>
      <c r="N329" s="297">
        <v>2016</v>
      </c>
      <c r="O329" s="298">
        <v>2873</v>
      </c>
      <c r="P329" s="297">
        <v>2616</v>
      </c>
      <c r="Q329" s="298">
        <v>2273</v>
      </c>
      <c r="R329" s="297">
        <v>425</v>
      </c>
      <c r="S329" s="298">
        <v>388</v>
      </c>
      <c r="T329" s="297">
        <v>1594</v>
      </c>
      <c r="U329" s="298">
        <v>1279</v>
      </c>
      <c r="V329" s="297">
        <v>2019</v>
      </c>
      <c r="W329" s="298">
        <v>1667</v>
      </c>
      <c r="X329" s="297">
        <v>3686</v>
      </c>
      <c r="Y329" s="297">
        <v>813</v>
      </c>
      <c r="Z329" s="298">
        <v>2873</v>
      </c>
      <c r="AA329" s="29"/>
    </row>
    <row r="330" spans="1:27">
      <c r="A330" s="93">
        <v>6</v>
      </c>
      <c r="B330" s="46">
        <v>4</v>
      </c>
      <c r="C330" s="46">
        <v>3</v>
      </c>
      <c r="D330" s="92">
        <v>954028</v>
      </c>
      <c r="E330" s="46" t="s">
        <v>143</v>
      </c>
      <c r="F330" s="296">
        <v>4390</v>
      </c>
      <c r="G330" s="297">
        <v>637</v>
      </c>
      <c r="H330" s="297">
        <v>613</v>
      </c>
      <c r="I330" s="297">
        <v>767</v>
      </c>
      <c r="J330" s="297">
        <v>767</v>
      </c>
      <c r="K330" s="297">
        <v>896</v>
      </c>
      <c r="L330" s="298">
        <v>710</v>
      </c>
      <c r="M330" s="297">
        <v>1250</v>
      </c>
      <c r="N330" s="297">
        <v>2017</v>
      </c>
      <c r="O330" s="298">
        <v>2373</v>
      </c>
      <c r="P330" s="297">
        <v>2280</v>
      </c>
      <c r="Q330" s="298">
        <v>2110</v>
      </c>
      <c r="R330" s="297">
        <v>393</v>
      </c>
      <c r="S330" s="298">
        <v>374</v>
      </c>
      <c r="T330" s="297">
        <v>1235</v>
      </c>
      <c r="U330" s="298">
        <v>1138</v>
      </c>
      <c r="V330" s="297">
        <v>1628</v>
      </c>
      <c r="W330" s="298">
        <v>1512</v>
      </c>
      <c r="X330" s="297">
        <v>3140</v>
      </c>
      <c r="Y330" s="297">
        <v>767</v>
      </c>
      <c r="Z330" s="298">
        <v>2373</v>
      </c>
      <c r="AA330" s="29"/>
    </row>
    <row r="331" spans="1:27">
      <c r="A331" s="93">
        <v>6</v>
      </c>
      <c r="B331" s="46">
        <v>4</v>
      </c>
      <c r="C331" s="46">
        <v>3</v>
      </c>
      <c r="D331" s="92">
        <v>958044</v>
      </c>
      <c r="E331" s="46" t="s">
        <v>148</v>
      </c>
      <c r="F331" s="296">
        <v>5546</v>
      </c>
      <c r="G331" s="297">
        <v>773</v>
      </c>
      <c r="H331" s="297">
        <v>770</v>
      </c>
      <c r="I331" s="297">
        <v>892</v>
      </c>
      <c r="J331" s="297">
        <v>1042</v>
      </c>
      <c r="K331" s="297">
        <v>1220</v>
      </c>
      <c r="L331" s="298">
        <v>849</v>
      </c>
      <c r="M331" s="297">
        <v>1543</v>
      </c>
      <c r="N331" s="297">
        <v>2435</v>
      </c>
      <c r="O331" s="298">
        <v>3111</v>
      </c>
      <c r="P331" s="297">
        <v>2828</v>
      </c>
      <c r="Q331" s="298">
        <v>2718</v>
      </c>
      <c r="R331" s="297">
        <v>445</v>
      </c>
      <c r="S331" s="298">
        <v>447</v>
      </c>
      <c r="T331" s="297">
        <v>1626</v>
      </c>
      <c r="U331" s="298">
        <v>1485</v>
      </c>
      <c r="V331" s="297">
        <v>2071</v>
      </c>
      <c r="W331" s="298">
        <v>1932</v>
      </c>
      <c r="X331" s="297">
        <v>4003</v>
      </c>
      <c r="Y331" s="297">
        <v>892</v>
      </c>
      <c r="Z331" s="298">
        <v>3111</v>
      </c>
      <c r="AA331" s="29"/>
    </row>
    <row r="332" spans="1:27">
      <c r="A332" s="93">
        <v>6</v>
      </c>
      <c r="B332" s="46">
        <v>4</v>
      </c>
      <c r="C332" s="46">
        <v>3</v>
      </c>
      <c r="D332" s="92">
        <v>754044</v>
      </c>
      <c r="E332" s="46" t="s">
        <v>220</v>
      </c>
      <c r="F332" s="296">
        <v>5555</v>
      </c>
      <c r="G332" s="297">
        <v>762</v>
      </c>
      <c r="H332" s="297">
        <v>807</v>
      </c>
      <c r="I332" s="297">
        <v>995</v>
      </c>
      <c r="J332" s="297">
        <v>1005</v>
      </c>
      <c r="K332" s="297">
        <v>1072</v>
      </c>
      <c r="L332" s="298">
        <v>914</v>
      </c>
      <c r="M332" s="297">
        <v>1569</v>
      </c>
      <c r="N332" s="297">
        <v>2564</v>
      </c>
      <c r="O332" s="298">
        <v>2991</v>
      </c>
      <c r="P332" s="297">
        <v>2828</v>
      </c>
      <c r="Q332" s="298">
        <v>2727</v>
      </c>
      <c r="R332" s="297">
        <v>495</v>
      </c>
      <c r="S332" s="298">
        <v>500</v>
      </c>
      <c r="T332" s="297">
        <v>1506</v>
      </c>
      <c r="U332" s="298">
        <v>1485</v>
      </c>
      <c r="V332" s="297">
        <v>2001</v>
      </c>
      <c r="W332" s="298">
        <v>1985</v>
      </c>
      <c r="X332" s="297">
        <v>3986</v>
      </c>
      <c r="Y332" s="297">
        <v>995</v>
      </c>
      <c r="Z332" s="298">
        <v>2991</v>
      </c>
      <c r="AA332" s="29"/>
    </row>
    <row r="333" spans="1:27">
      <c r="A333" s="93">
        <v>6</v>
      </c>
      <c r="B333" s="46">
        <v>4</v>
      </c>
      <c r="C333" s="46">
        <v>3</v>
      </c>
      <c r="D333" s="92">
        <v>974044</v>
      </c>
      <c r="E333" s="46" t="s">
        <v>159</v>
      </c>
      <c r="F333" s="296">
        <v>4644</v>
      </c>
      <c r="G333" s="297">
        <v>594</v>
      </c>
      <c r="H333" s="297">
        <v>652</v>
      </c>
      <c r="I333" s="297">
        <v>808</v>
      </c>
      <c r="J333" s="297">
        <v>870</v>
      </c>
      <c r="K333" s="297">
        <v>987</v>
      </c>
      <c r="L333" s="298">
        <v>733</v>
      </c>
      <c r="M333" s="297">
        <v>1246</v>
      </c>
      <c r="N333" s="297">
        <v>2054</v>
      </c>
      <c r="O333" s="298">
        <v>2590</v>
      </c>
      <c r="P333" s="297">
        <v>2413</v>
      </c>
      <c r="Q333" s="298">
        <v>2231</v>
      </c>
      <c r="R333" s="297">
        <v>424</v>
      </c>
      <c r="S333" s="298">
        <v>384</v>
      </c>
      <c r="T333" s="297">
        <v>1340</v>
      </c>
      <c r="U333" s="298">
        <v>1250</v>
      </c>
      <c r="V333" s="297">
        <v>1764</v>
      </c>
      <c r="W333" s="298">
        <v>1634</v>
      </c>
      <c r="X333" s="297">
        <v>3398</v>
      </c>
      <c r="Y333" s="297">
        <v>808</v>
      </c>
      <c r="Z333" s="298">
        <v>2590</v>
      </c>
      <c r="AA333" s="29"/>
    </row>
    <row r="334" spans="1:27">
      <c r="A334" s="93">
        <v>6</v>
      </c>
      <c r="B334" s="46">
        <v>4</v>
      </c>
      <c r="C334" s="46">
        <v>3</v>
      </c>
      <c r="D334" s="92">
        <v>378032</v>
      </c>
      <c r="E334" s="90" t="s">
        <v>83</v>
      </c>
      <c r="F334" s="296">
        <v>6615</v>
      </c>
      <c r="G334" s="297">
        <v>929</v>
      </c>
      <c r="H334" s="297">
        <v>1022</v>
      </c>
      <c r="I334" s="297">
        <v>1155</v>
      </c>
      <c r="J334" s="297">
        <v>1200</v>
      </c>
      <c r="K334" s="297">
        <v>1282</v>
      </c>
      <c r="L334" s="298">
        <v>1027</v>
      </c>
      <c r="M334" s="297">
        <v>1951</v>
      </c>
      <c r="N334" s="297">
        <v>3106</v>
      </c>
      <c r="O334" s="298">
        <v>3509</v>
      </c>
      <c r="P334" s="297">
        <v>3508</v>
      </c>
      <c r="Q334" s="298">
        <v>3107</v>
      </c>
      <c r="R334" s="297">
        <v>621</v>
      </c>
      <c r="S334" s="298">
        <v>534</v>
      </c>
      <c r="T334" s="297">
        <v>1841</v>
      </c>
      <c r="U334" s="298">
        <v>1668</v>
      </c>
      <c r="V334" s="297">
        <v>2462</v>
      </c>
      <c r="W334" s="298">
        <v>2202</v>
      </c>
      <c r="X334" s="297">
        <v>4664</v>
      </c>
      <c r="Y334" s="297">
        <v>1155</v>
      </c>
      <c r="Z334" s="298">
        <v>3509</v>
      </c>
      <c r="AA334" s="29"/>
    </row>
    <row r="335" spans="1:27">
      <c r="A335" s="93">
        <v>6</v>
      </c>
      <c r="B335" s="46">
        <v>4</v>
      </c>
      <c r="C335" s="46">
        <v>3</v>
      </c>
      <c r="D335" s="92">
        <v>954032</v>
      </c>
      <c r="E335" s="46" t="s">
        <v>144</v>
      </c>
      <c r="F335" s="296">
        <v>5073</v>
      </c>
      <c r="G335" s="297">
        <v>678</v>
      </c>
      <c r="H335" s="297">
        <v>715</v>
      </c>
      <c r="I335" s="297">
        <v>871</v>
      </c>
      <c r="J335" s="297">
        <v>958</v>
      </c>
      <c r="K335" s="297">
        <v>1035</v>
      </c>
      <c r="L335" s="298">
        <v>816</v>
      </c>
      <c r="M335" s="297">
        <v>1393</v>
      </c>
      <c r="N335" s="297">
        <v>2264</v>
      </c>
      <c r="O335" s="298">
        <v>2809</v>
      </c>
      <c r="P335" s="297">
        <v>2662</v>
      </c>
      <c r="Q335" s="298">
        <v>2411</v>
      </c>
      <c r="R335" s="297">
        <v>460</v>
      </c>
      <c r="S335" s="298">
        <v>411</v>
      </c>
      <c r="T335" s="297">
        <v>1525</v>
      </c>
      <c r="U335" s="298">
        <v>1284</v>
      </c>
      <c r="V335" s="297">
        <v>1985</v>
      </c>
      <c r="W335" s="298">
        <v>1695</v>
      </c>
      <c r="X335" s="297">
        <v>3680</v>
      </c>
      <c r="Y335" s="297">
        <v>871</v>
      </c>
      <c r="Z335" s="298">
        <v>2809</v>
      </c>
      <c r="AA335" s="29"/>
    </row>
    <row r="336" spans="1:27">
      <c r="A336" s="93">
        <v>6</v>
      </c>
      <c r="B336" s="46">
        <v>4</v>
      </c>
      <c r="C336" s="46">
        <v>3</v>
      </c>
      <c r="D336" s="92">
        <v>374048</v>
      </c>
      <c r="E336" s="46" t="s">
        <v>77</v>
      </c>
      <c r="F336" s="296">
        <v>4992</v>
      </c>
      <c r="G336" s="297">
        <v>699</v>
      </c>
      <c r="H336" s="297">
        <v>705</v>
      </c>
      <c r="I336" s="297">
        <v>837</v>
      </c>
      <c r="J336" s="297">
        <v>909</v>
      </c>
      <c r="K336" s="297">
        <v>998</v>
      </c>
      <c r="L336" s="298">
        <v>844</v>
      </c>
      <c r="M336" s="297">
        <v>1404</v>
      </c>
      <c r="N336" s="297">
        <v>2241</v>
      </c>
      <c r="O336" s="298">
        <v>2751</v>
      </c>
      <c r="P336" s="297">
        <v>2536</v>
      </c>
      <c r="Q336" s="298">
        <v>2456</v>
      </c>
      <c r="R336" s="297">
        <v>410</v>
      </c>
      <c r="S336" s="298">
        <v>427</v>
      </c>
      <c r="T336" s="297">
        <v>1386</v>
      </c>
      <c r="U336" s="298">
        <v>1365</v>
      </c>
      <c r="V336" s="297">
        <v>1796</v>
      </c>
      <c r="W336" s="298">
        <v>1792</v>
      </c>
      <c r="X336" s="297">
        <v>3588</v>
      </c>
      <c r="Y336" s="297">
        <v>837</v>
      </c>
      <c r="Z336" s="298">
        <v>2751</v>
      </c>
      <c r="AA336" s="29"/>
    </row>
    <row r="337" spans="1:27">
      <c r="A337" s="93">
        <v>6</v>
      </c>
      <c r="B337" s="46">
        <v>4</v>
      </c>
      <c r="C337" s="46">
        <v>3</v>
      </c>
      <c r="D337" s="92">
        <v>374052</v>
      </c>
      <c r="E337" s="46" t="s">
        <v>78</v>
      </c>
      <c r="F337" s="296">
        <v>4340</v>
      </c>
      <c r="G337" s="297">
        <v>569</v>
      </c>
      <c r="H337" s="297">
        <v>579</v>
      </c>
      <c r="I337" s="297">
        <v>793</v>
      </c>
      <c r="J337" s="297">
        <v>842</v>
      </c>
      <c r="K337" s="297">
        <v>866</v>
      </c>
      <c r="L337" s="298">
        <v>691</v>
      </c>
      <c r="M337" s="297">
        <v>1148</v>
      </c>
      <c r="N337" s="297">
        <v>1941</v>
      </c>
      <c r="O337" s="298">
        <v>2399</v>
      </c>
      <c r="P337" s="297">
        <v>2295</v>
      </c>
      <c r="Q337" s="298">
        <v>2045</v>
      </c>
      <c r="R337" s="297">
        <v>423</v>
      </c>
      <c r="S337" s="298">
        <v>370</v>
      </c>
      <c r="T337" s="297">
        <v>1278</v>
      </c>
      <c r="U337" s="298">
        <v>1121</v>
      </c>
      <c r="V337" s="297">
        <v>1701</v>
      </c>
      <c r="W337" s="298">
        <v>1491</v>
      </c>
      <c r="X337" s="297">
        <v>3192</v>
      </c>
      <c r="Y337" s="297">
        <v>793</v>
      </c>
      <c r="Z337" s="298">
        <v>2399</v>
      </c>
      <c r="AA337" s="29"/>
    </row>
    <row r="338" spans="1:27">
      <c r="A338" s="93"/>
      <c r="B338" s="46"/>
      <c r="C338" s="46"/>
      <c r="D338" s="46"/>
      <c r="E338" s="290" t="s">
        <v>213</v>
      </c>
      <c r="F338" s="299">
        <v>239686</v>
      </c>
      <c r="G338" s="300">
        <v>32598</v>
      </c>
      <c r="H338" s="301">
        <v>33796</v>
      </c>
      <c r="I338" s="301">
        <v>42517</v>
      </c>
      <c r="J338" s="301">
        <v>44434</v>
      </c>
      <c r="K338" s="301">
        <v>48371</v>
      </c>
      <c r="L338" s="299">
        <v>37970</v>
      </c>
      <c r="M338" s="300">
        <v>66394</v>
      </c>
      <c r="N338" s="301">
        <v>108911</v>
      </c>
      <c r="O338" s="299">
        <v>130775</v>
      </c>
      <c r="P338" s="300">
        <v>124389</v>
      </c>
      <c r="Q338" s="299">
        <v>115297</v>
      </c>
      <c r="R338" s="300">
        <v>21988</v>
      </c>
      <c r="S338" s="299">
        <v>20529</v>
      </c>
      <c r="T338" s="300">
        <v>68200</v>
      </c>
      <c r="U338" s="299">
        <v>62575</v>
      </c>
      <c r="V338" s="300">
        <v>90188</v>
      </c>
      <c r="W338" s="299">
        <v>83104</v>
      </c>
      <c r="X338" s="300">
        <v>173292</v>
      </c>
      <c r="Y338" s="302">
        <v>42517</v>
      </c>
      <c r="Z338" s="301">
        <v>130775</v>
      </c>
      <c r="AA338" s="29"/>
    </row>
    <row r="339" spans="1:27">
      <c r="A339" s="93">
        <v>7</v>
      </c>
      <c r="B339" s="46">
        <v>1</v>
      </c>
      <c r="C339" s="46">
        <v>4</v>
      </c>
      <c r="D339" s="92">
        <v>362008</v>
      </c>
      <c r="E339" s="46" t="s">
        <v>63</v>
      </c>
      <c r="F339" s="296">
        <v>13547</v>
      </c>
      <c r="G339" s="297">
        <v>2068</v>
      </c>
      <c r="H339" s="297">
        <v>2028</v>
      </c>
      <c r="I339" s="297">
        <v>2444</v>
      </c>
      <c r="J339" s="297">
        <v>2491</v>
      </c>
      <c r="K339" s="297">
        <v>2482</v>
      </c>
      <c r="L339" s="298">
        <v>2034</v>
      </c>
      <c r="M339" s="297">
        <v>4096</v>
      </c>
      <c r="N339" s="297">
        <v>6540</v>
      </c>
      <c r="O339" s="298">
        <v>7007</v>
      </c>
      <c r="P339" s="297">
        <v>6973</v>
      </c>
      <c r="Q339" s="298">
        <v>6574</v>
      </c>
      <c r="R339" s="297">
        <v>1219</v>
      </c>
      <c r="S339" s="298">
        <v>1225</v>
      </c>
      <c r="T339" s="297">
        <v>3626</v>
      </c>
      <c r="U339" s="298">
        <v>3381</v>
      </c>
      <c r="V339" s="297">
        <v>4845</v>
      </c>
      <c r="W339" s="298">
        <v>4606</v>
      </c>
      <c r="X339" s="297">
        <v>9451</v>
      </c>
      <c r="Y339" s="297">
        <v>2444</v>
      </c>
      <c r="Z339" s="298">
        <v>7007</v>
      </c>
      <c r="AA339" s="29"/>
    </row>
    <row r="340" spans="1:27">
      <c r="A340" s="93">
        <v>7</v>
      </c>
      <c r="B340" s="46">
        <v>1</v>
      </c>
      <c r="C340" s="46">
        <v>4</v>
      </c>
      <c r="D340" s="92">
        <v>562004</v>
      </c>
      <c r="E340" s="46" t="s">
        <v>104</v>
      </c>
      <c r="F340" s="296">
        <v>13696</v>
      </c>
      <c r="G340" s="297">
        <v>1901</v>
      </c>
      <c r="H340" s="297">
        <v>1994</v>
      </c>
      <c r="I340" s="297">
        <v>2437</v>
      </c>
      <c r="J340" s="297">
        <v>2506</v>
      </c>
      <c r="K340" s="297">
        <v>2693</v>
      </c>
      <c r="L340" s="298">
        <v>2165</v>
      </c>
      <c r="M340" s="297">
        <v>3895</v>
      </c>
      <c r="N340" s="297">
        <v>6332</v>
      </c>
      <c r="O340" s="298">
        <v>7364</v>
      </c>
      <c r="P340" s="297">
        <v>7084</v>
      </c>
      <c r="Q340" s="298">
        <v>6612</v>
      </c>
      <c r="R340" s="297">
        <v>1276</v>
      </c>
      <c r="S340" s="298">
        <v>1161</v>
      </c>
      <c r="T340" s="297">
        <v>3812</v>
      </c>
      <c r="U340" s="298">
        <v>3552</v>
      </c>
      <c r="V340" s="297">
        <v>5088</v>
      </c>
      <c r="W340" s="298">
        <v>4713</v>
      </c>
      <c r="X340" s="297">
        <v>9801</v>
      </c>
      <c r="Y340" s="297">
        <v>2437</v>
      </c>
      <c r="Z340" s="298">
        <v>7364</v>
      </c>
      <c r="AA340" s="29"/>
    </row>
    <row r="341" spans="1:27">
      <c r="A341" s="93">
        <v>7</v>
      </c>
      <c r="B341" s="46">
        <v>1</v>
      </c>
      <c r="C341" s="46">
        <v>4</v>
      </c>
      <c r="D341" s="92">
        <v>358008</v>
      </c>
      <c r="E341" s="46" t="s">
        <v>62</v>
      </c>
      <c r="F341" s="296">
        <v>19202</v>
      </c>
      <c r="G341" s="297">
        <v>2839</v>
      </c>
      <c r="H341" s="297">
        <v>2605</v>
      </c>
      <c r="I341" s="297">
        <v>3399</v>
      </c>
      <c r="J341" s="297">
        <v>3623</v>
      </c>
      <c r="K341" s="297">
        <v>3740</v>
      </c>
      <c r="L341" s="298">
        <v>2996</v>
      </c>
      <c r="M341" s="297">
        <v>5444</v>
      </c>
      <c r="N341" s="297">
        <v>8843</v>
      </c>
      <c r="O341" s="298">
        <v>10359</v>
      </c>
      <c r="P341" s="297">
        <v>10027</v>
      </c>
      <c r="Q341" s="298">
        <v>9175</v>
      </c>
      <c r="R341" s="297">
        <v>1745</v>
      </c>
      <c r="S341" s="298">
        <v>1654</v>
      </c>
      <c r="T341" s="297">
        <v>5383</v>
      </c>
      <c r="U341" s="298">
        <v>4976</v>
      </c>
      <c r="V341" s="297">
        <v>7128</v>
      </c>
      <c r="W341" s="298">
        <v>6630</v>
      </c>
      <c r="X341" s="297">
        <v>13758</v>
      </c>
      <c r="Y341" s="297">
        <v>3399</v>
      </c>
      <c r="Z341" s="298">
        <v>10359</v>
      </c>
      <c r="AA341" s="29"/>
    </row>
    <row r="342" spans="1:27">
      <c r="A342" s="93">
        <v>7</v>
      </c>
      <c r="B342" s="46">
        <v>1</v>
      </c>
      <c r="C342" s="46">
        <v>4</v>
      </c>
      <c r="D342" s="92">
        <v>334012</v>
      </c>
      <c r="E342" s="46" t="s">
        <v>58</v>
      </c>
      <c r="F342" s="296">
        <v>11400</v>
      </c>
      <c r="G342" s="297">
        <v>1665</v>
      </c>
      <c r="H342" s="297">
        <v>1691</v>
      </c>
      <c r="I342" s="297">
        <v>2002</v>
      </c>
      <c r="J342" s="297">
        <v>2104</v>
      </c>
      <c r="K342" s="297">
        <v>2166</v>
      </c>
      <c r="L342" s="298">
        <v>1772</v>
      </c>
      <c r="M342" s="297">
        <v>3356</v>
      </c>
      <c r="N342" s="297">
        <v>5358</v>
      </c>
      <c r="O342" s="298">
        <v>6042</v>
      </c>
      <c r="P342" s="297">
        <v>5733</v>
      </c>
      <c r="Q342" s="298">
        <v>5667</v>
      </c>
      <c r="R342" s="297">
        <v>1018</v>
      </c>
      <c r="S342" s="298">
        <v>984</v>
      </c>
      <c r="T342" s="297">
        <v>3028</v>
      </c>
      <c r="U342" s="298">
        <v>3014</v>
      </c>
      <c r="V342" s="297">
        <v>4046</v>
      </c>
      <c r="W342" s="298">
        <v>3998</v>
      </c>
      <c r="X342" s="297">
        <v>8044</v>
      </c>
      <c r="Y342" s="297">
        <v>2002</v>
      </c>
      <c r="Z342" s="298">
        <v>6042</v>
      </c>
      <c r="AA342" s="29"/>
    </row>
    <row r="343" spans="1:27">
      <c r="A343" s="93">
        <v>7</v>
      </c>
      <c r="B343" s="46">
        <v>1</v>
      </c>
      <c r="C343" s="46">
        <v>4</v>
      </c>
      <c r="D343" s="92">
        <v>562014</v>
      </c>
      <c r="E343" s="46" t="s">
        <v>107</v>
      </c>
      <c r="F343" s="296">
        <v>16329</v>
      </c>
      <c r="G343" s="297">
        <v>2363</v>
      </c>
      <c r="H343" s="297">
        <v>2276</v>
      </c>
      <c r="I343" s="297">
        <v>2992</v>
      </c>
      <c r="J343" s="297">
        <v>3021</v>
      </c>
      <c r="K343" s="297">
        <v>3192</v>
      </c>
      <c r="L343" s="298">
        <v>2485</v>
      </c>
      <c r="M343" s="297">
        <v>4639</v>
      </c>
      <c r="N343" s="297">
        <v>7631</v>
      </c>
      <c r="O343" s="298">
        <v>8698</v>
      </c>
      <c r="P343" s="297">
        <v>8410</v>
      </c>
      <c r="Q343" s="298">
        <v>7919</v>
      </c>
      <c r="R343" s="297">
        <v>1553</v>
      </c>
      <c r="S343" s="298">
        <v>1439</v>
      </c>
      <c r="T343" s="297">
        <v>4425</v>
      </c>
      <c r="U343" s="298">
        <v>4273</v>
      </c>
      <c r="V343" s="297">
        <v>5978</v>
      </c>
      <c r="W343" s="298">
        <v>5712</v>
      </c>
      <c r="X343" s="297">
        <v>11690</v>
      </c>
      <c r="Y343" s="297">
        <v>2992</v>
      </c>
      <c r="Z343" s="298">
        <v>8698</v>
      </c>
      <c r="AA343" s="29"/>
    </row>
    <row r="344" spans="1:27">
      <c r="A344" s="93">
        <v>7</v>
      </c>
      <c r="B344" s="46">
        <v>1</v>
      </c>
      <c r="C344" s="46">
        <v>4</v>
      </c>
      <c r="D344" s="92">
        <v>562020</v>
      </c>
      <c r="E344" s="46" t="s">
        <v>109</v>
      </c>
      <c r="F344" s="296">
        <v>11872</v>
      </c>
      <c r="G344" s="297">
        <v>1714</v>
      </c>
      <c r="H344" s="297">
        <v>1743</v>
      </c>
      <c r="I344" s="297">
        <v>2187</v>
      </c>
      <c r="J344" s="297">
        <v>2127</v>
      </c>
      <c r="K344" s="297">
        <v>2217</v>
      </c>
      <c r="L344" s="298">
        <v>1884</v>
      </c>
      <c r="M344" s="297">
        <v>3457</v>
      </c>
      <c r="N344" s="297">
        <v>5644</v>
      </c>
      <c r="O344" s="298">
        <v>6228</v>
      </c>
      <c r="P344" s="297">
        <v>6179</v>
      </c>
      <c r="Q344" s="298">
        <v>5693</v>
      </c>
      <c r="R344" s="297">
        <v>1155</v>
      </c>
      <c r="S344" s="298">
        <v>1032</v>
      </c>
      <c r="T344" s="297">
        <v>3262</v>
      </c>
      <c r="U344" s="298">
        <v>2966</v>
      </c>
      <c r="V344" s="297">
        <v>4417</v>
      </c>
      <c r="W344" s="298">
        <v>3998</v>
      </c>
      <c r="X344" s="297">
        <v>8415</v>
      </c>
      <c r="Y344" s="297">
        <v>2187</v>
      </c>
      <c r="Z344" s="298">
        <v>6228</v>
      </c>
      <c r="AA344" s="29"/>
    </row>
    <row r="345" spans="1:27">
      <c r="A345" s="93">
        <v>7</v>
      </c>
      <c r="B345" s="46">
        <v>1</v>
      </c>
      <c r="C345" s="46">
        <v>4</v>
      </c>
      <c r="D345" s="92">
        <v>978024</v>
      </c>
      <c r="E345" s="46" t="s">
        <v>162</v>
      </c>
      <c r="F345" s="296">
        <v>17214</v>
      </c>
      <c r="G345" s="297">
        <v>2565</v>
      </c>
      <c r="H345" s="297">
        <v>2503</v>
      </c>
      <c r="I345" s="297">
        <v>3035</v>
      </c>
      <c r="J345" s="297">
        <v>3143</v>
      </c>
      <c r="K345" s="297">
        <v>3230</v>
      </c>
      <c r="L345" s="298">
        <v>2738</v>
      </c>
      <c r="M345" s="297">
        <v>5068</v>
      </c>
      <c r="N345" s="297">
        <v>8103</v>
      </c>
      <c r="O345" s="298">
        <v>9111</v>
      </c>
      <c r="P345" s="297">
        <v>8903</v>
      </c>
      <c r="Q345" s="298">
        <v>8311</v>
      </c>
      <c r="R345" s="297">
        <v>1580</v>
      </c>
      <c r="S345" s="298">
        <v>1455</v>
      </c>
      <c r="T345" s="297">
        <v>4733</v>
      </c>
      <c r="U345" s="298">
        <v>4378</v>
      </c>
      <c r="V345" s="297">
        <v>6313</v>
      </c>
      <c r="W345" s="298">
        <v>5833</v>
      </c>
      <c r="X345" s="297">
        <v>12146</v>
      </c>
      <c r="Y345" s="297">
        <v>3035</v>
      </c>
      <c r="Z345" s="298">
        <v>9111</v>
      </c>
      <c r="AA345" s="29"/>
    </row>
    <row r="346" spans="1:27">
      <c r="A346" s="93">
        <v>7</v>
      </c>
      <c r="B346" s="46">
        <v>1</v>
      </c>
      <c r="C346" s="46">
        <v>4</v>
      </c>
      <c r="D346" s="92">
        <v>562024</v>
      </c>
      <c r="E346" s="46" t="s">
        <v>110</v>
      </c>
      <c r="F346" s="296">
        <v>15968</v>
      </c>
      <c r="G346" s="297">
        <v>2420</v>
      </c>
      <c r="H346" s="297">
        <v>2374</v>
      </c>
      <c r="I346" s="297">
        <v>2819</v>
      </c>
      <c r="J346" s="297">
        <v>2871</v>
      </c>
      <c r="K346" s="297">
        <v>2956</v>
      </c>
      <c r="L346" s="298">
        <v>2528</v>
      </c>
      <c r="M346" s="297">
        <v>4794</v>
      </c>
      <c r="N346" s="297">
        <v>7613</v>
      </c>
      <c r="O346" s="298">
        <v>8355</v>
      </c>
      <c r="P346" s="297">
        <v>8310</v>
      </c>
      <c r="Q346" s="298">
        <v>7658</v>
      </c>
      <c r="R346" s="297">
        <v>1456</v>
      </c>
      <c r="S346" s="298">
        <v>1363</v>
      </c>
      <c r="T346" s="297">
        <v>4363</v>
      </c>
      <c r="U346" s="298">
        <v>3992</v>
      </c>
      <c r="V346" s="297">
        <v>5819</v>
      </c>
      <c r="W346" s="298">
        <v>5355</v>
      </c>
      <c r="X346" s="297">
        <v>11174</v>
      </c>
      <c r="Y346" s="297">
        <v>2819</v>
      </c>
      <c r="Z346" s="298">
        <v>8355</v>
      </c>
      <c r="AA346" s="29"/>
    </row>
    <row r="347" spans="1:27">
      <c r="A347" s="93">
        <v>7</v>
      </c>
      <c r="B347" s="46">
        <v>1</v>
      </c>
      <c r="C347" s="46">
        <v>4</v>
      </c>
      <c r="D347" s="92">
        <v>770024</v>
      </c>
      <c r="E347" s="46" t="s">
        <v>130</v>
      </c>
      <c r="F347" s="296">
        <v>17213</v>
      </c>
      <c r="G347" s="297">
        <v>2430</v>
      </c>
      <c r="H347" s="297">
        <v>2497</v>
      </c>
      <c r="I347" s="297">
        <v>3122</v>
      </c>
      <c r="J347" s="297">
        <v>3111</v>
      </c>
      <c r="K347" s="297">
        <v>3329</v>
      </c>
      <c r="L347" s="298">
        <v>2724</v>
      </c>
      <c r="M347" s="297">
        <v>4927</v>
      </c>
      <c r="N347" s="297">
        <v>8049</v>
      </c>
      <c r="O347" s="298">
        <v>9164</v>
      </c>
      <c r="P347" s="297">
        <v>9102</v>
      </c>
      <c r="Q347" s="298">
        <v>8111</v>
      </c>
      <c r="R347" s="297">
        <v>1605</v>
      </c>
      <c r="S347" s="298">
        <v>1517</v>
      </c>
      <c r="T347" s="297">
        <v>4905</v>
      </c>
      <c r="U347" s="298">
        <v>4259</v>
      </c>
      <c r="V347" s="297">
        <v>6510</v>
      </c>
      <c r="W347" s="298">
        <v>5776</v>
      </c>
      <c r="X347" s="297">
        <v>12286</v>
      </c>
      <c r="Y347" s="297">
        <v>3122</v>
      </c>
      <c r="Z347" s="298">
        <v>9164</v>
      </c>
      <c r="AA347" s="29"/>
    </row>
    <row r="348" spans="1:27">
      <c r="A348" s="93">
        <v>7</v>
      </c>
      <c r="B348" s="46">
        <v>1</v>
      </c>
      <c r="C348" s="46">
        <v>4</v>
      </c>
      <c r="D348" s="92">
        <v>562032</v>
      </c>
      <c r="E348" s="46" t="s">
        <v>112</v>
      </c>
      <c r="F348" s="296">
        <v>21556</v>
      </c>
      <c r="G348" s="297">
        <v>3159</v>
      </c>
      <c r="H348" s="297">
        <v>3126</v>
      </c>
      <c r="I348" s="297">
        <v>3826</v>
      </c>
      <c r="J348" s="297">
        <v>3879</v>
      </c>
      <c r="K348" s="297">
        <v>4210</v>
      </c>
      <c r="L348" s="298">
        <v>3356</v>
      </c>
      <c r="M348" s="297">
        <v>6285</v>
      </c>
      <c r="N348" s="297">
        <v>10111</v>
      </c>
      <c r="O348" s="298">
        <v>11445</v>
      </c>
      <c r="P348" s="297">
        <v>11314</v>
      </c>
      <c r="Q348" s="298">
        <v>10242</v>
      </c>
      <c r="R348" s="297">
        <v>2005</v>
      </c>
      <c r="S348" s="298">
        <v>1821</v>
      </c>
      <c r="T348" s="297">
        <v>6058</v>
      </c>
      <c r="U348" s="298">
        <v>5387</v>
      </c>
      <c r="V348" s="297">
        <v>8063</v>
      </c>
      <c r="W348" s="298">
        <v>7208</v>
      </c>
      <c r="X348" s="297">
        <v>15271</v>
      </c>
      <c r="Y348" s="297">
        <v>3826</v>
      </c>
      <c r="Z348" s="298">
        <v>11445</v>
      </c>
      <c r="AA348" s="29"/>
    </row>
    <row r="349" spans="1:27">
      <c r="A349" s="93">
        <v>7</v>
      </c>
      <c r="B349" s="46">
        <v>1</v>
      </c>
      <c r="C349" s="46">
        <v>4</v>
      </c>
      <c r="D349" s="92">
        <v>334032</v>
      </c>
      <c r="E349" s="46" t="s">
        <v>60</v>
      </c>
      <c r="F349" s="296">
        <v>11603</v>
      </c>
      <c r="G349" s="297">
        <v>1618</v>
      </c>
      <c r="H349" s="297">
        <v>1622</v>
      </c>
      <c r="I349" s="297">
        <v>2037</v>
      </c>
      <c r="J349" s="297">
        <v>2088</v>
      </c>
      <c r="K349" s="297">
        <v>2338</v>
      </c>
      <c r="L349" s="298">
        <v>1900</v>
      </c>
      <c r="M349" s="297">
        <v>3240</v>
      </c>
      <c r="N349" s="297">
        <v>5277</v>
      </c>
      <c r="O349" s="298">
        <v>6326</v>
      </c>
      <c r="P349" s="297">
        <v>6124</v>
      </c>
      <c r="Q349" s="298">
        <v>5479</v>
      </c>
      <c r="R349" s="297">
        <v>1089</v>
      </c>
      <c r="S349" s="298">
        <v>948</v>
      </c>
      <c r="T349" s="297">
        <v>3309</v>
      </c>
      <c r="U349" s="298">
        <v>3017</v>
      </c>
      <c r="V349" s="297">
        <v>4398</v>
      </c>
      <c r="W349" s="298">
        <v>3965</v>
      </c>
      <c r="X349" s="297">
        <v>8363</v>
      </c>
      <c r="Y349" s="297">
        <v>2037</v>
      </c>
      <c r="Z349" s="298">
        <v>6326</v>
      </c>
      <c r="AA349" s="29"/>
    </row>
    <row r="350" spans="1:27">
      <c r="A350" s="93"/>
      <c r="B350" s="46"/>
      <c r="C350" s="46"/>
      <c r="D350" s="46"/>
      <c r="E350" s="290" t="s">
        <v>214</v>
      </c>
      <c r="F350" s="291">
        <v>169600</v>
      </c>
      <c r="G350" s="295">
        <v>24742</v>
      </c>
      <c r="H350" s="294">
        <v>24459</v>
      </c>
      <c r="I350" s="294">
        <v>30300</v>
      </c>
      <c r="J350" s="294">
        <v>30964</v>
      </c>
      <c r="K350" s="294">
        <v>32553</v>
      </c>
      <c r="L350" s="291">
        <v>26582</v>
      </c>
      <c r="M350" s="295">
        <v>49201</v>
      </c>
      <c r="N350" s="294">
        <v>79501</v>
      </c>
      <c r="O350" s="291">
        <v>90099</v>
      </c>
      <c r="P350" s="295">
        <v>88159</v>
      </c>
      <c r="Q350" s="291">
        <v>81441</v>
      </c>
      <c r="R350" s="295">
        <v>15701</v>
      </c>
      <c r="S350" s="291">
        <v>14599</v>
      </c>
      <c r="T350" s="295">
        <v>46904</v>
      </c>
      <c r="U350" s="291">
        <v>43195</v>
      </c>
      <c r="V350" s="295">
        <v>62605</v>
      </c>
      <c r="W350" s="291">
        <v>57794</v>
      </c>
      <c r="X350" s="295">
        <v>120399</v>
      </c>
      <c r="Y350" s="293">
        <v>30300</v>
      </c>
      <c r="Z350" s="294">
        <v>90099</v>
      </c>
      <c r="AA350" s="29"/>
    </row>
    <row r="351" spans="1:27">
      <c r="A351" s="93">
        <v>8</v>
      </c>
      <c r="B351" s="46">
        <v>2</v>
      </c>
      <c r="C351" s="46">
        <v>4</v>
      </c>
      <c r="D351" s="92">
        <v>570004</v>
      </c>
      <c r="E351" s="46" t="s">
        <v>118</v>
      </c>
      <c r="F351" s="296">
        <v>11344</v>
      </c>
      <c r="G351" s="297">
        <v>1518</v>
      </c>
      <c r="H351" s="297">
        <v>1546</v>
      </c>
      <c r="I351" s="297">
        <v>2005</v>
      </c>
      <c r="J351" s="297">
        <v>2129</v>
      </c>
      <c r="K351" s="297">
        <v>2306</v>
      </c>
      <c r="L351" s="298">
        <v>1840</v>
      </c>
      <c r="M351" s="297">
        <v>3064</v>
      </c>
      <c r="N351" s="297">
        <v>5069</v>
      </c>
      <c r="O351" s="298">
        <v>6275</v>
      </c>
      <c r="P351" s="297">
        <v>5834</v>
      </c>
      <c r="Q351" s="298">
        <v>5510</v>
      </c>
      <c r="R351" s="297">
        <v>1035</v>
      </c>
      <c r="S351" s="298">
        <v>970</v>
      </c>
      <c r="T351" s="297">
        <v>3197</v>
      </c>
      <c r="U351" s="298">
        <v>3078</v>
      </c>
      <c r="V351" s="297">
        <v>4232</v>
      </c>
      <c r="W351" s="298">
        <v>4048</v>
      </c>
      <c r="X351" s="297">
        <v>8280</v>
      </c>
      <c r="Y351" s="297">
        <v>2005</v>
      </c>
      <c r="Z351" s="298">
        <v>6275</v>
      </c>
      <c r="AA351" s="29"/>
    </row>
    <row r="352" spans="1:27">
      <c r="A352" s="93">
        <v>8</v>
      </c>
      <c r="B352" s="46">
        <v>2</v>
      </c>
      <c r="C352" s="46">
        <v>4</v>
      </c>
      <c r="D352" s="92">
        <v>766008</v>
      </c>
      <c r="E352" s="46" t="s">
        <v>125</v>
      </c>
      <c r="F352" s="296">
        <v>11011</v>
      </c>
      <c r="G352" s="297">
        <v>1583</v>
      </c>
      <c r="H352" s="297">
        <v>1520</v>
      </c>
      <c r="I352" s="297">
        <v>1964</v>
      </c>
      <c r="J352" s="297">
        <v>2100</v>
      </c>
      <c r="K352" s="297">
        <v>2168</v>
      </c>
      <c r="L352" s="298">
        <v>1676</v>
      </c>
      <c r="M352" s="297">
        <v>3103</v>
      </c>
      <c r="N352" s="297">
        <v>5067</v>
      </c>
      <c r="O352" s="298">
        <v>5944</v>
      </c>
      <c r="P352" s="297">
        <v>5715</v>
      </c>
      <c r="Q352" s="298">
        <v>5296</v>
      </c>
      <c r="R352" s="297">
        <v>998</v>
      </c>
      <c r="S352" s="298">
        <v>966</v>
      </c>
      <c r="T352" s="297">
        <v>3082</v>
      </c>
      <c r="U352" s="298">
        <v>2862</v>
      </c>
      <c r="V352" s="297">
        <v>4080</v>
      </c>
      <c r="W352" s="298">
        <v>3828</v>
      </c>
      <c r="X352" s="297">
        <v>7908</v>
      </c>
      <c r="Y352" s="297">
        <v>1964</v>
      </c>
      <c r="Z352" s="298">
        <v>5944</v>
      </c>
      <c r="AA352" s="29"/>
    </row>
    <row r="353" spans="1:27">
      <c r="A353" s="93">
        <v>8</v>
      </c>
      <c r="B353" s="46">
        <v>2</v>
      </c>
      <c r="C353" s="46">
        <v>4</v>
      </c>
      <c r="D353" s="92">
        <v>766020</v>
      </c>
      <c r="E353" s="46" t="s">
        <v>126</v>
      </c>
      <c r="F353" s="296">
        <v>16014</v>
      </c>
      <c r="G353" s="297">
        <v>2260</v>
      </c>
      <c r="H353" s="297">
        <v>2215</v>
      </c>
      <c r="I353" s="297">
        <v>2929</v>
      </c>
      <c r="J353" s="297">
        <v>3042</v>
      </c>
      <c r="K353" s="297">
        <v>3045</v>
      </c>
      <c r="L353" s="298">
        <v>2523</v>
      </c>
      <c r="M353" s="297">
        <v>4475</v>
      </c>
      <c r="N353" s="297">
        <v>7404</v>
      </c>
      <c r="O353" s="298">
        <v>8610</v>
      </c>
      <c r="P353" s="297">
        <v>8255</v>
      </c>
      <c r="Q353" s="298">
        <v>7759</v>
      </c>
      <c r="R353" s="297">
        <v>1543</v>
      </c>
      <c r="S353" s="298">
        <v>1386</v>
      </c>
      <c r="T353" s="297">
        <v>4401</v>
      </c>
      <c r="U353" s="298">
        <v>4209</v>
      </c>
      <c r="V353" s="297">
        <v>5944</v>
      </c>
      <c r="W353" s="298">
        <v>5595</v>
      </c>
      <c r="X353" s="297">
        <v>11539</v>
      </c>
      <c r="Y353" s="297">
        <v>2929</v>
      </c>
      <c r="Z353" s="298">
        <v>8610</v>
      </c>
      <c r="AA353" s="29"/>
    </row>
    <row r="354" spans="1:27">
      <c r="A354" s="93">
        <v>8</v>
      </c>
      <c r="B354" s="46">
        <v>2</v>
      </c>
      <c r="C354" s="46">
        <v>4</v>
      </c>
      <c r="D354" s="92">
        <v>562012</v>
      </c>
      <c r="E354" s="46" t="s">
        <v>106</v>
      </c>
      <c r="F354" s="296">
        <v>14111</v>
      </c>
      <c r="G354" s="297">
        <v>1985</v>
      </c>
      <c r="H354" s="297">
        <v>1941</v>
      </c>
      <c r="I354" s="297">
        <v>2471</v>
      </c>
      <c r="J354" s="297">
        <v>2601</v>
      </c>
      <c r="K354" s="297">
        <v>2839</v>
      </c>
      <c r="L354" s="298">
        <v>2274</v>
      </c>
      <c r="M354" s="297">
        <v>3926</v>
      </c>
      <c r="N354" s="297">
        <v>6397</v>
      </c>
      <c r="O354" s="298">
        <v>7714</v>
      </c>
      <c r="P354" s="297">
        <v>7244</v>
      </c>
      <c r="Q354" s="298">
        <v>6867</v>
      </c>
      <c r="R354" s="297">
        <v>1251</v>
      </c>
      <c r="S354" s="298">
        <v>1220</v>
      </c>
      <c r="T354" s="297">
        <v>3988</v>
      </c>
      <c r="U354" s="298">
        <v>3726</v>
      </c>
      <c r="V354" s="297">
        <v>5239</v>
      </c>
      <c r="W354" s="298">
        <v>4946</v>
      </c>
      <c r="X354" s="297">
        <v>10185</v>
      </c>
      <c r="Y354" s="297">
        <v>2471</v>
      </c>
      <c r="Z354" s="298">
        <v>7714</v>
      </c>
      <c r="AA354" s="29"/>
    </row>
    <row r="355" spans="1:27">
      <c r="A355" s="93">
        <v>8</v>
      </c>
      <c r="B355" s="46">
        <v>2</v>
      </c>
      <c r="C355" s="46">
        <v>4</v>
      </c>
      <c r="D355" s="92">
        <v>758012</v>
      </c>
      <c r="E355" s="46" t="s">
        <v>123</v>
      </c>
      <c r="F355" s="296">
        <v>14023</v>
      </c>
      <c r="G355" s="297">
        <v>1986</v>
      </c>
      <c r="H355" s="297">
        <v>2037</v>
      </c>
      <c r="I355" s="297">
        <v>2574</v>
      </c>
      <c r="J355" s="297">
        <v>2606</v>
      </c>
      <c r="K355" s="297">
        <v>2683</v>
      </c>
      <c r="L355" s="298">
        <v>2137</v>
      </c>
      <c r="M355" s="297">
        <v>4023</v>
      </c>
      <c r="N355" s="297">
        <v>6597</v>
      </c>
      <c r="O355" s="298">
        <v>7426</v>
      </c>
      <c r="P355" s="297">
        <v>7206</v>
      </c>
      <c r="Q355" s="298">
        <v>6817</v>
      </c>
      <c r="R355" s="297">
        <v>1326</v>
      </c>
      <c r="S355" s="298">
        <v>1248</v>
      </c>
      <c r="T355" s="297">
        <v>3850</v>
      </c>
      <c r="U355" s="298">
        <v>3576</v>
      </c>
      <c r="V355" s="297">
        <v>5176</v>
      </c>
      <c r="W355" s="298">
        <v>4824</v>
      </c>
      <c r="X355" s="297">
        <v>10000</v>
      </c>
      <c r="Y355" s="297">
        <v>2574</v>
      </c>
      <c r="Z355" s="298">
        <v>7426</v>
      </c>
      <c r="AA355" s="29"/>
    </row>
    <row r="356" spans="1:27">
      <c r="A356" s="93">
        <v>8</v>
      </c>
      <c r="B356" s="46">
        <v>2</v>
      </c>
      <c r="C356" s="46">
        <v>4</v>
      </c>
      <c r="D356" s="92">
        <v>962024</v>
      </c>
      <c r="E356" s="46" t="s">
        <v>151</v>
      </c>
      <c r="F356" s="296">
        <v>17998</v>
      </c>
      <c r="G356" s="297">
        <v>2454</v>
      </c>
      <c r="H356" s="297">
        <v>2469</v>
      </c>
      <c r="I356" s="297">
        <v>3181</v>
      </c>
      <c r="J356" s="297">
        <v>3364</v>
      </c>
      <c r="K356" s="297">
        <v>3625</v>
      </c>
      <c r="L356" s="298">
        <v>2905</v>
      </c>
      <c r="M356" s="297">
        <v>4923</v>
      </c>
      <c r="N356" s="297">
        <v>8104</v>
      </c>
      <c r="O356" s="298">
        <v>9894</v>
      </c>
      <c r="P356" s="297">
        <v>9371</v>
      </c>
      <c r="Q356" s="298">
        <v>8627</v>
      </c>
      <c r="R356" s="297">
        <v>1669</v>
      </c>
      <c r="S356" s="298">
        <v>1512</v>
      </c>
      <c r="T356" s="297">
        <v>5143</v>
      </c>
      <c r="U356" s="298">
        <v>4751</v>
      </c>
      <c r="V356" s="297">
        <v>6812</v>
      </c>
      <c r="W356" s="298">
        <v>6263</v>
      </c>
      <c r="X356" s="297">
        <v>13075</v>
      </c>
      <c r="Y356" s="297">
        <v>3181</v>
      </c>
      <c r="Z356" s="298">
        <v>9894</v>
      </c>
      <c r="AA356" s="29"/>
    </row>
    <row r="357" spans="1:27">
      <c r="A357" s="93">
        <v>8</v>
      </c>
      <c r="B357" s="46">
        <v>2</v>
      </c>
      <c r="C357" s="46">
        <v>4</v>
      </c>
      <c r="D357" s="92">
        <v>362032</v>
      </c>
      <c r="E357" s="46" t="s">
        <v>68</v>
      </c>
      <c r="F357" s="296">
        <v>14302</v>
      </c>
      <c r="G357" s="297">
        <v>2107</v>
      </c>
      <c r="H357" s="297">
        <v>2117</v>
      </c>
      <c r="I357" s="297">
        <v>2567</v>
      </c>
      <c r="J357" s="297">
        <v>2613</v>
      </c>
      <c r="K357" s="297">
        <v>2704</v>
      </c>
      <c r="L357" s="298">
        <v>2194</v>
      </c>
      <c r="M357" s="297">
        <v>4224</v>
      </c>
      <c r="N357" s="297">
        <v>6791</v>
      </c>
      <c r="O357" s="298">
        <v>7511</v>
      </c>
      <c r="P357" s="297">
        <v>7397</v>
      </c>
      <c r="Q357" s="298">
        <v>6905</v>
      </c>
      <c r="R357" s="297">
        <v>1287</v>
      </c>
      <c r="S357" s="298">
        <v>1280</v>
      </c>
      <c r="T357" s="297">
        <v>3921</v>
      </c>
      <c r="U357" s="298">
        <v>3590</v>
      </c>
      <c r="V357" s="297">
        <v>5208</v>
      </c>
      <c r="W357" s="298">
        <v>4870</v>
      </c>
      <c r="X357" s="297">
        <v>10078</v>
      </c>
      <c r="Y357" s="297">
        <v>2567</v>
      </c>
      <c r="Z357" s="298">
        <v>7511</v>
      </c>
      <c r="AA357" s="29"/>
    </row>
    <row r="358" spans="1:27">
      <c r="A358" s="93">
        <v>8</v>
      </c>
      <c r="B358" s="46">
        <v>2</v>
      </c>
      <c r="C358" s="46">
        <v>4</v>
      </c>
      <c r="D358" s="92">
        <v>962032</v>
      </c>
      <c r="E358" s="46" t="s">
        <v>152</v>
      </c>
      <c r="F358" s="296">
        <v>14415</v>
      </c>
      <c r="G358" s="297">
        <v>2110</v>
      </c>
      <c r="H358" s="297">
        <v>2145</v>
      </c>
      <c r="I358" s="297">
        <v>2519</v>
      </c>
      <c r="J358" s="297">
        <v>2625</v>
      </c>
      <c r="K358" s="297">
        <v>2823</v>
      </c>
      <c r="L358" s="298">
        <v>2193</v>
      </c>
      <c r="M358" s="297">
        <v>4255</v>
      </c>
      <c r="N358" s="297">
        <v>6774</v>
      </c>
      <c r="O358" s="298">
        <v>7641</v>
      </c>
      <c r="P358" s="297">
        <v>7391</v>
      </c>
      <c r="Q358" s="298">
        <v>7024</v>
      </c>
      <c r="R358" s="297">
        <v>1278</v>
      </c>
      <c r="S358" s="298">
        <v>1241</v>
      </c>
      <c r="T358" s="297">
        <v>3924</v>
      </c>
      <c r="U358" s="298">
        <v>3717</v>
      </c>
      <c r="V358" s="297">
        <v>5202</v>
      </c>
      <c r="W358" s="298">
        <v>4958</v>
      </c>
      <c r="X358" s="297">
        <v>10160</v>
      </c>
      <c r="Y358" s="297">
        <v>2519</v>
      </c>
      <c r="Z358" s="298">
        <v>7641</v>
      </c>
      <c r="AA358" s="29"/>
    </row>
    <row r="359" spans="1:27">
      <c r="A359" s="93">
        <v>8</v>
      </c>
      <c r="B359" s="46">
        <v>2</v>
      </c>
      <c r="C359" s="46">
        <v>4</v>
      </c>
      <c r="D359" s="92">
        <v>170024</v>
      </c>
      <c r="E359" s="46" t="s">
        <v>50</v>
      </c>
      <c r="F359" s="296">
        <v>19504</v>
      </c>
      <c r="G359" s="297">
        <v>2858</v>
      </c>
      <c r="H359" s="297">
        <v>2837</v>
      </c>
      <c r="I359" s="297">
        <v>3609</v>
      </c>
      <c r="J359" s="297">
        <v>3584</v>
      </c>
      <c r="K359" s="297">
        <v>3752</v>
      </c>
      <c r="L359" s="298">
        <v>2864</v>
      </c>
      <c r="M359" s="297">
        <v>5695</v>
      </c>
      <c r="N359" s="297">
        <v>9304</v>
      </c>
      <c r="O359" s="298">
        <v>10200</v>
      </c>
      <c r="P359" s="297">
        <v>10131</v>
      </c>
      <c r="Q359" s="298">
        <v>9373</v>
      </c>
      <c r="R359" s="297">
        <v>1855</v>
      </c>
      <c r="S359" s="298">
        <v>1754</v>
      </c>
      <c r="T359" s="297">
        <v>5371</v>
      </c>
      <c r="U359" s="298">
        <v>4829</v>
      </c>
      <c r="V359" s="297">
        <v>7226</v>
      </c>
      <c r="W359" s="298">
        <v>6583</v>
      </c>
      <c r="X359" s="297">
        <v>13809</v>
      </c>
      <c r="Y359" s="297">
        <v>3609</v>
      </c>
      <c r="Z359" s="298">
        <v>10200</v>
      </c>
      <c r="AA359" s="29"/>
    </row>
    <row r="360" spans="1:27">
      <c r="A360" s="93">
        <v>8</v>
      </c>
      <c r="B360" s="46">
        <v>2</v>
      </c>
      <c r="C360" s="46">
        <v>4</v>
      </c>
      <c r="D360" s="92">
        <v>162024</v>
      </c>
      <c r="E360" s="46" t="s">
        <v>44</v>
      </c>
      <c r="F360" s="296">
        <v>32456</v>
      </c>
      <c r="G360" s="297">
        <v>4766</v>
      </c>
      <c r="H360" s="297">
        <v>4681</v>
      </c>
      <c r="I360" s="297">
        <v>5959</v>
      </c>
      <c r="J360" s="297">
        <v>6068</v>
      </c>
      <c r="K360" s="297">
        <v>6257</v>
      </c>
      <c r="L360" s="298">
        <v>4725</v>
      </c>
      <c r="M360" s="297">
        <v>9447</v>
      </c>
      <c r="N360" s="297">
        <v>15406</v>
      </c>
      <c r="O360" s="298">
        <v>17050</v>
      </c>
      <c r="P360" s="297">
        <v>16738</v>
      </c>
      <c r="Q360" s="298">
        <v>15718</v>
      </c>
      <c r="R360" s="297">
        <v>3058</v>
      </c>
      <c r="S360" s="298">
        <v>2901</v>
      </c>
      <c r="T360" s="297">
        <v>8821</v>
      </c>
      <c r="U360" s="298">
        <v>8229</v>
      </c>
      <c r="V360" s="297">
        <v>11879</v>
      </c>
      <c r="W360" s="298">
        <v>11130</v>
      </c>
      <c r="X360" s="297">
        <v>23009</v>
      </c>
      <c r="Y360" s="297">
        <v>5959</v>
      </c>
      <c r="Z360" s="298">
        <v>17050</v>
      </c>
      <c r="AA360" s="29"/>
    </row>
    <row r="361" spans="1:27">
      <c r="A361" s="93">
        <v>8</v>
      </c>
      <c r="B361" s="46">
        <v>2</v>
      </c>
      <c r="C361" s="46">
        <v>4</v>
      </c>
      <c r="D361" s="92">
        <v>774032</v>
      </c>
      <c r="E361" s="46" t="s">
        <v>132</v>
      </c>
      <c r="F361" s="296">
        <v>31220</v>
      </c>
      <c r="G361" s="297">
        <v>4449</v>
      </c>
      <c r="H361" s="297">
        <v>4544</v>
      </c>
      <c r="I361" s="297">
        <v>5370</v>
      </c>
      <c r="J361" s="297">
        <v>5321</v>
      </c>
      <c r="K361" s="297">
        <v>5517</v>
      </c>
      <c r="L361" s="298">
        <v>6019</v>
      </c>
      <c r="M361" s="297">
        <v>8993</v>
      </c>
      <c r="N361" s="297">
        <v>14363</v>
      </c>
      <c r="O361" s="298">
        <v>16857</v>
      </c>
      <c r="P361" s="297">
        <v>16034</v>
      </c>
      <c r="Q361" s="298">
        <v>15186</v>
      </c>
      <c r="R361" s="297">
        <v>2732</v>
      </c>
      <c r="S361" s="298">
        <v>2638</v>
      </c>
      <c r="T361" s="297">
        <v>8678</v>
      </c>
      <c r="U361" s="298">
        <v>8179</v>
      </c>
      <c r="V361" s="297">
        <v>11410</v>
      </c>
      <c r="W361" s="298">
        <v>10817</v>
      </c>
      <c r="X361" s="297">
        <v>22227</v>
      </c>
      <c r="Y361" s="297">
        <v>5370</v>
      </c>
      <c r="Z361" s="298">
        <v>16857</v>
      </c>
      <c r="AA361" s="29"/>
    </row>
    <row r="362" spans="1:27">
      <c r="A362" s="93">
        <v>8</v>
      </c>
      <c r="B362" s="46">
        <v>2</v>
      </c>
      <c r="C362" s="46">
        <v>4</v>
      </c>
      <c r="D362" s="92">
        <v>970040</v>
      </c>
      <c r="E362" s="46" t="s">
        <v>156</v>
      </c>
      <c r="F362" s="296">
        <v>19923</v>
      </c>
      <c r="G362" s="297">
        <v>3062</v>
      </c>
      <c r="H362" s="297">
        <v>2845</v>
      </c>
      <c r="I362" s="297">
        <v>3515</v>
      </c>
      <c r="J362" s="297">
        <v>3341</v>
      </c>
      <c r="K362" s="297">
        <v>3499</v>
      </c>
      <c r="L362" s="298">
        <v>3661</v>
      </c>
      <c r="M362" s="297">
        <v>5907</v>
      </c>
      <c r="N362" s="297">
        <v>9422</v>
      </c>
      <c r="O362" s="298">
        <v>10501</v>
      </c>
      <c r="P362" s="297">
        <v>10135</v>
      </c>
      <c r="Q362" s="298">
        <v>9788</v>
      </c>
      <c r="R362" s="297">
        <v>1818</v>
      </c>
      <c r="S362" s="298">
        <v>1697</v>
      </c>
      <c r="T362" s="297">
        <v>5255</v>
      </c>
      <c r="U362" s="298">
        <v>5246</v>
      </c>
      <c r="V362" s="297">
        <v>7073</v>
      </c>
      <c r="W362" s="298">
        <v>6943</v>
      </c>
      <c r="X362" s="297">
        <v>14016</v>
      </c>
      <c r="Y362" s="297">
        <v>3515</v>
      </c>
      <c r="Z362" s="298">
        <v>10501</v>
      </c>
      <c r="AA362" s="29"/>
    </row>
    <row r="363" spans="1:27">
      <c r="A363" s="93">
        <v>8</v>
      </c>
      <c r="B363" s="46">
        <v>2</v>
      </c>
      <c r="C363" s="46">
        <v>4</v>
      </c>
      <c r="D363" s="92">
        <v>382068</v>
      </c>
      <c r="E363" s="46" t="s">
        <v>94</v>
      </c>
      <c r="F363" s="296">
        <v>15641</v>
      </c>
      <c r="G363" s="297">
        <v>2205</v>
      </c>
      <c r="H363" s="297">
        <v>2251</v>
      </c>
      <c r="I363" s="297">
        <v>2923</v>
      </c>
      <c r="J363" s="297">
        <v>2956</v>
      </c>
      <c r="K363" s="297">
        <v>2933</v>
      </c>
      <c r="L363" s="298">
        <v>2373</v>
      </c>
      <c r="M363" s="297">
        <v>4456</v>
      </c>
      <c r="N363" s="297">
        <v>7379</v>
      </c>
      <c r="O363" s="298">
        <v>8262</v>
      </c>
      <c r="P363" s="297">
        <v>8086</v>
      </c>
      <c r="Q363" s="298">
        <v>7555</v>
      </c>
      <c r="R363" s="297">
        <v>1475</v>
      </c>
      <c r="S363" s="298">
        <v>1448</v>
      </c>
      <c r="T363" s="297">
        <v>4300</v>
      </c>
      <c r="U363" s="298">
        <v>3962</v>
      </c>
      <c r="V363" s="297">
        <v>5775</v>
      </c>
      <c r="W363" s="298">
        <v>5410</v>
      </c>
      <c r="X363" s="297">
        <v>11185</v>
      </c>
      <c r="Y363" s="297">
        <v>2923</v>
      </c>
      <c r="Z363" s="298">
        <v>8262</v>
      </c>
      <c r="AA363" s="29"/>
    </row>
    <row r="364" spans="1:27">
      <c r="A364" s="93">
        <v>8</v>
      </c>
      <c r="B364" s="46">
        <v>2</v>
      </c>
      <c r="C364" s="46">
        <v>4</v>
      </c>
      <c r="D364" s="92">
        <v>978036</v>
      </c>
      <c r="E364" s="46" t="s">
        <v>165</v>
      </c>
      <c r="F364" s="296">
        <v>11350</v>
      </c>
      <c r="G364" s="297">
        <v>1662</v>
      </c>
      <c r="H364" s="297">
        <v>1625</v>
      </c>
      <c r="I364" s="297">
        <v>2060</v>
      </c>
      <c r="J364" s="297">
        <v>2154</v>
      </c>
      <c r="K364" s="297">
        <v>2140</v>
      </c>
      <c r="L364" s="298">
        <v>1709</v>
      </c>
      <c r="M364" s="297">
        <v>3287</v>
      </c>
      <c r="N364" s="297">
        <v>5347</v>
      </c>
      <c r="O364" s="298">
        <v>6003</v>
      </c>
      <c r="P364" s="297">
        <v>5781</v>
      </c>
      <c r="Q364" s="298">
        <v>5569</v>
      </c>
      <c r="R364" s="297">
        <v>1064</v>
      </c>
      <c r="S364" s="298">
        <v>996</v>
      </c>
      <c r="T364" s="297">
        <v>3053</v>
      </c>
      <c r="U364" s="298">
        <v>2950</v>
      </c>
      <c r="V364" s="297">
        <v>4117</v>
      </c>
      <c r="W364" s="298">
        <v>3946</v>
      </c>
      <c r="X364" s="297">
        <v>8063</v>
      </c>
      <c r="Y364" s="297">
        <v>2060</v>
      </c>
      <c r="Z364" s="298">
        <v>6003</v>
      </c>
      <c r="AA364" s="29"/>
    </row>
    <row r="365" spans="1:27">
      <c r="A365" s="93">
        <v>8</v>
      </c>
      <c r="B365" s="46">
        <v>2</v>
      </c>
      <c r="C365" s="46">
        <v>4</v>
      </c>
      <c r="D365" s="92">
        <v>166032</v>
      </c>
      <c r="E365" s="46" t="s">
        <v>46</v>
      </c>
      <c r="F365" s="296">
        <v>15181</v>
      </c>
      <c r="G365" s="297">
        <v>2136</v>
      </c>
      <c r="H365" s="297">
        <v>2200</v>
      </c>
      <c r="I365" s="297">
        <v>2681</v>
      </c>
      <c r="J365" s="297">
        <v>2816</v>
      </c>
      <c r="K365" s="297">
        <v>2946</v>
      </c>
      <c r="L365" s="298">
        <v>2402</v>
      </c>
      <c r="M365" s="297">
        <v>4336</v>
      </c>
      <c r="N365" s="297">
        <v>7017</v>
      </c>
      <c r="O365" s="298">
        <v>8164</v>
      </c>
      <c r="P365" s="297">
        <v>7711</v>
      </c>
      <c r="Q365" s="298">
        <v>7470</v>
      </c>
      <c r="R365" s="297">
        <v>1336</v>
      </c>
      <c r="S365" s="298">
        <v>1345</v>
      </c>
      <c r="T365" s="297">
        <v>4137</v>
      </c>
      <c r="U365" s="298">
        <v>4027</v>
      </c>
      <c r="V365" s="297">
        <v>5473</v>
      </c>
      <c r="W365" s="298">
        <v>5372</v>
      </c>
      <c r="X365" s="297">
        <v>10845</v>
      </c>
      <c r="Y365" s="297">
        <v>2681</v>
      </c>
      <c r="Z365" s="298">
        <v>8164</v>
      </c>
      <c r="AA365" s="29"/>
    </row>
    <row r="366" spans="1:27">
      <c r="A366" s="93">
        <v>8</v>
      </c>
      <c r="B366" s="46">
        <v>2</v>
      </c>
      <c r="C366" s="46">
        <v>4</v>
      </c>
      <c r="D366" s="92">
        <v>170048</v>
      </c>
      <c r="E366" s="46" t="s">
        <v>53</v>
      </c>
      <c r="F366" s="296">
        <v>11718</v>
      </c>
      <c r="G366" s="297">
        <v>1570</v>
      </c>
      <c r="H366" s="297">
        <v>1673</v>
      </c>
      <c r="I366" s="297">
        <v>2162</v>
      </c>
      <c r="J366" s="297">
        <v>2200</v>
      </c>
      <c r="K366" s="297">
        <v>2319</v>
      </c>
      <c r="L366" s="298">
        <v>1794</v>
      </c>
      <c r="M366" s="297">
        <v>3243</v>
      </c>
      <c r="N366" s="297">
        <v>5405</v>
      </c>
      <c r="O366" s="298">
        <v>6313</v>
      </c>
      <c r="P366" s="297">
        <v>6025</v>
      </c>
      <c r="Q366" s="298">
        <v>5693</v>
      </c>
      <c r="R366" s="297">
        <v>1077</v>
      </c>
      <c r="S366" s="298">
        <v>1085</v>
      </c>
      <c r="T366" s="297">
        <v>3289</v>
      </c>
      <c r="U366" s="298">
        <v>3024</v>
      </c>
      <c r="V366" s="297">
        <v>4366</v>
      </c>
      <c r="W366" s="298">
        <v>4109</v>
      </c>
      <c r="X366" s="297">
        <v>8475</v>
      </c>
      <c r="Y366" s="297">
        <v>2162</v>
      </c>
      <c r="Z366" s="298">
        <v>6313</v>
      </c>
      <c r="AA366" s="29"/>
    </row>
    <row r="367" spans="1:27">
      <c r="A367" s="93">
        <v>8</v>
      </c>
      <c r="B367" s="46">
        <v>2</v>
      </c>
      <c r="C367" s="46">
        <v>4</v>
      </c>
      <c r="D367" s="92">
        <v>954036</v>
      </c>
      <c r="E367" s="46" t="s">
        <v>145</v>
      </c>
      <c r="F367" s="296">
        <v>17691</v>
      </c>
      <c r="G367" s="297">
        <v>2600</v>
      </c>
      <c r="H367" s="297">
        <v>2530</v>
      </c>
      <c r="I367" s="297">
        <v>3223</v>
      </c>
      <c r="J367" s="297">
        <v>3184</v>
      </c>
      <c r="K367" s="297">
        <v>3304</v>
      </c>
      <c r="L367" s="298">
        <v>2850</v>
      </c>
      <c r="M367" s="297">
        <v>5130</v>
      </c>
      <c r="N367" s="297">
        <v>8353</v>
      </c>
      <c r="O367" s="298">
        <v>9338</v>
      </c>
      <c r="P367" s="297">
        <v>9064</v>
      </c>
      <c r="Q367" s="298">
        <v>8627</v>
      </c>
      <c r="R367" s="297">
        <v>1599</v>
      </c>
      <c r="S367" s="298">
        <v>1624</v>
      </c>
      <c r="T367" s="297">
        <v>4788</v>
      </c>
      <c r="U367" s="298">
        <v>4550</v>
      </c>
      <c r="V367" s="297">
        <v>6387</v>
      </c>
      <c r="W367" s="298">
        <v>6174</v>
      </c>
      <c r="X367" s="297">
        <v>12561</v>
      </c>
      <c r="Y367" s="297">
        <v>3223</v>
      </c>
      <c r="Z367" s="298">
        <v>9338</v>
      </c>
      <c r="AA367" s="29"/>
    </row>
    <row r="368" spans="1:27">
      <c r="A368" s="93"/>
      <c r="B368" s="46"/>
      <c r="C368" s="46"/>
      <c r="D368" s="46"/>
      <c r="E368" s="290" t="s">
        <v>215</v>
      </c>
      <c r="F368" s="291">
        <v>287902</v>
      </c>
      <c r="G368" s="295">
        <v>41311</v>
      </c>
      <c r="H368" s="294">
        <v>41176</v>
      </c>
      <c r="I368" s="294">
        <v>51712</v>
      </c>
      <c r="J368" s="294">
        <v>52704</v>
      </c>
      <c r="K368" s="294">
        <v>54860</v>
      </c>
      <c r="L368" s="291">
        <v>46139</v>
      </c>
      <c r="M368" s="295">
        <v>82487</v>
      </c>
      <c r="N368" s="294">
        <v>134199</v>
      </c>
      <c r="O368" s="291">
        <v>153703</v>
      </c>
      <c r="P368" s="295">
        <v>148118</v>
      </c>
      <c r="Q368" s="291">
        <v>139784</v>
      </c>
      <c r="R368" s="295">
        <v>26401</v>
      </c>
      <c r="S368" s="291">
        <v>25311</v>
      </c>
      <c r="T368" s="295">
        <v>79198</v>
      </c>
      <c r="U368" s="291">
        <v>74505</v>
      </c>
      <c r="V368" s="295">
        <v>105599</v>
      </c>
      <c r="W368" s="291">
        <v>99816</v>
      </c>
      <c r="X368" s="295">
        <v>205415</v>
      </c>
      <c r="Y368" s="293">
        <v>51712</v>
      </c>
      <c r="Z368" s="294">
        <v>153703</v>
      </c>
      <c r="AA368" s="29"/>
    </row>
    <row r="369" spans="1:27">
      <c r="A369" s="93">
        <v>9</v>
      </c>
      <c r="B369" s="46">
        <v>3</v>
      </c>
      <c r="C369" s="46">
        <v>4</v>
      </c>
      <c r="D369" s="92">
        <v>958004</v>
      </c>
      <c r="E369" s="46" t="s">
        <v>146</v>
      </c>
      <c r="F369" s="296">
        <v>14374</v>
      </c>
      <c r="G369" s="297">
        <v>2031</v>
      </c>
      <c r="H369" s="297">
        <v>2101</v>
      </c>
      <c r="I369" s="297">
        <v>2531</v>
      </c>
      <c r="J369" s="297">
        <v>2612</v>
      </c>
      <c r="K369" s="297">
        <v>2928</v>
      </c>
      <c r="L369" s="298">
        <v>2171</v>
      </c>
      <c r="M369" s="297">
        <v>4132</v>
      </c>
      <c r="N369" s="297">
        <v>6663</v>
      </c>
      <c r="O369" s="298">
        <v>7711</v>
      </c>
      <c r="P369" s="297">
        <v>7404</v>
      </c>
      <c r="Q369" s="298">
        <v>6970</v>
      </c>
      <c r="R369" s="297">
        <v>1290</v>
      </c>
      <c r="S369" s="298">
        <v>1241</v>
      </c>
      <c r="T369" s="297">
        <v>4024</v>
      </c>
      <c r="U369" s="298">
        <v>3687</v>
      </c>
      <c r="V369" s="297">
        <v>5314</v>
      </c>
      <c r="W369" s="298">
        <v>4928</v>
      </c>
      <c r="X369" s="297">
        <v>10242</v>
      </c>
      <c r="Y369" s="297">
        <v>2531</v>
      </c>
      <c r="Z369" s="298">
        <v>7711</v>
      </c>
      <c r="AA369" s="29"/>
    </row>
    <row r="370" spans="1:27">
      <c r="A370" s="93">
        <v>9</v>
      </c>
      <c r="B370" s="46">
        <v>3</v>
      </c>
      <c r="C370" s="46">
        <v>4</v>
      </c>
      <c r="D370" s="92">
        <v>378004</v>
      </c>
      <c r="E370" s="46" t="s">
        <v>79</v>
      </c>
      <c r="F370" s="296">
        <v>21916</v>
      </c>
      <c r="G370" s="297">
        <v>2903</v>
      </c>
      <c r="H370" s="297">
        <v>2993</v>
      </c>
      <c r="I370" s="297">
        <v>4079</v>
      </c>
      <c r="J370" s="297">
        <v>4193</v>
      </c>
      <c r="K370" s="297">
        <v>4447</v>
      </c>
      <c r="L370" s="298">
        <v>3301</v>
      </c>
      <c r="M370" s="297">
        <v>5896</v>
      </c>
      <c r="N370" s="297">
        <v>9975</v>
      </c>
      <c r="O370" s="298">
        <v>11941</v>
      </c>
      <c r="P370" s="297">
        <v>11370</v>
      </c>
      <c r="Q370" s="298">
        <v>10546</v>
      </c>
      <c r="R370" s="297">
        <v>2131</v>
      </c>
      <c r="S370" s="298">
        <v>1948</v>
      </c>
      <c r="T370" s="297">
        <v>6247</v>
      </c>
      <c r="U370" s="298">
        <v>5694</v>
      </c>
      <c r="V370" s="297">
        <v>8378</v>
      </c>
      <c r="W370" s="298">
        <v>7642</v>
      </c>
      <c r="X370" s="297">
        <v>16020</v>
      </c>
      <c r="Y370" s="297">
        <v>4079</v>
      </c>
      <c r="Z370" s="298">
        <v>11941</v>
      </c>
      <c r="AA370" s="29"/>
    </row>
    <row r="371" spans="1:27">
      <c r="A371" s="93">
        <v>9</v>
      </c>
      <c r="B371" s="46">
        <v>3</v>
      </c>
      <c r="C371" s="46">
        <v>4</v>
      </c>
      <c r="D371" s="92">
        <v>554008</v>
      </c>
      <c r="E371" s="46" t="s">
        <v>99</v>
      </c>
      <c r="F371" s="296">
        <v>14503</v>
      </c>
      <c r="G371" s="297">
        <v>2090</v>
      </c>
      <c r="H371" s="297">
        <v>1998</v>
      </c>
      <c r="I371" s="297">
        <v>2593</v>
      </c>
      <c r="J371" s="297">
        <v>2702</v>
      </c>
      <c r="K371" s="297">
        <v>2868</v>
      </c>
      <c r="L371" s="298">
        <v>2252</v>
      </c>
      <c r="M371" s="297">
        <v>4088</v>
      </c>
      <c r="N371" s="297">
        <v>6681</v>
      </c>
      <c r="O371" s="298">
        <v>7822</v>
      </c>
      <c r="P371" s="297">
        <v>7517</v>
      </c>
      <c r="Q371" s="298">
        <v>6986</v>
      </c>
      <c r="R371" s="297">
        <v>1337</v>
      </c>
      <c r="S371" s="298">
        <v>1256</v>
      </c>
      <c r="T371" s="297">
        <v>4082</v>
      </c>
      <c r="U371" s="298">
        <v>3740</v>
      </c>
      <c r="V371" s="297">
        <v>5419</v>
      </c>
      <c r="W371" s="298">
        <v>4996</v>
      </c>
      <c r="X371" s="297">
        <v>10415</v>
      </c>
      <c r="Y371" s="297">
        <v>2593</v>
      </c>
      <c r="Z371" s="298">
        <v>7822</v>
      </c>
      <c r="AA371" s="29"/>
    </row>
    <row r="372" spans="1:27">
      <c r="A372" s="93">
        <v>9</v>
      </c>
      <c r="B372" s="46">
        <v>3</v>
      </c>
      <c r="C372" s="46">
        <v>4</v>
      </c>
      <c r="D372" s="92">
        <v>170008</v>
      </c>
      <c r="E372" s="46" t="s">
        <v>48</v>
      </c>
      <c r="F372" s="296">
        <v>12045</v>
      </c>
      <c r="G372" s="297">
        <v>1703</v>
      </c>
      <c r="H372" s="297">
        <v>1761</v>
      </c>
      <c r="I372" s="297">
        <v>2185</v>
      </c>
      <c r="J372" s="297">
        <v>2231</v>
      </c>
      <c r="K372" s="297">
        <v>2340</v>
      </c>
      <c r="L372" s="298">
        <v>1825</v>
      </c>
      <c r="M372" s="297">
        <v>3464</v>
      </c>
      <c r="N372" s="297">
        <v>5649</v>
      </c>
      <c r="O372" s="298">
        <v>6396</v>
      </c>
      <c r="P372" s="297">
        <v>6252</v>
      </c>
      <c r="Q372" s="298">
        <v>5793</v>
      </c>
      <c r="R372" s="297">
        <v>1127</v>
      </c>
      <c r="S372" s="298">
        <v>1058</v>
      </c>
      <c r="T372" s="297">
        <v>3338</v>
      </c>
      <c r="U372" s="298">
        <v>3058</v>
      </c>
      <c r="V372" s="297">
        <v>4465</v>
      </c>
      <c r="W372" s="298">
        <v>4116</v>
      </c>
      <c r="X372" s="297">
        <v>8581</v>
      </c>
      <c r="Y372" s="297">
        <v>2185</v>
      </c>
      <c r="Z372" s="298">
        <v>6396</v>
      </c>
      <c r="AA372" s="29"/>
    </row>
    <row r="373" spans="1:27">
      <c r="A373" s="93">
        <v>9</v>
      </c>
      <c r="B373" s="46">
        <v>3</v>
      </c>
      <c r="C373" s="46">
        <v>4</v>
      </c>
      <c r="D373" s="92">
        <v>162004</v>
      </c>
      <c r="E373" s="46" t="s">
        <v>40</v>
      </c>
      <c r="F373" s="296">
        <v>12415</v>
      </c>
      <c r="G373" s="297">
        <v>1758</v>
      </c>
      <c r="H373" s="297">
        <v>1771</v>
      </c>
      <c r="I373" s="297">
        <v>2238</v>
      </c>
      <c r="J373" s="297">
        <v>2316</v>
      </c>
      <c r="K373" s="297">
        <v>2436</v>
      </c>
      <c r="L373" s="298">
        <v>1896</v>
      </c>
      <c r="M373" s="297">
        <v>3529</v>
      </c>
      <c r="N373" s="297">
        <v>5767</v>
      </c>
      <c r="O373" s="298">
        <v>6648</v>
      </c>
      <c r="P373" s="297">
        <v>6432</v>
      </c>
      <c r="Q373" s="298">
        <v>5983</v>
      </c>
      <c r="R373" s="297">
        <v>1206</v>
      </c>
      <c r="S373" s="298">
        <v>1032</v>
      </c>
      <c r="T373" s="297">
        <v>3424</v>
      </c>
      <c r="U373" s="298">
        <v>3224</v>
      </c>
      <c r="V373" s="297">
        <v>4630</v>
      </c>
      <c r="W373" s="298">
        <v>4256</v>
      </c>
      <c r="X373" s="297">
        <v>8886</v>
      </c>
      <c r="Y373" s="297">
        <v>2238</v>
      </c>
      <c r="Z373" s="298">
        <v>6648</v>
      </c>
      <c r="AA373" s="29"/>
    </row>
    <row r="374" spans="1:27">
      <c r="A374" s="93">
        <v>9</v>
      </c>
      <c r="B374" s="46">
        <v>3</v>
      </c>
      <c r="C374" s="46">
        <v>4</v>
      </c>
      <c r="D374" s="92">
        <v>362024</v>
      </c>
      <c r="E374" s="46" t="s">
        <v>66</v>
      </c>
      <c r="F374" s="296">
        <v>10379</v>
      </c>
      <c r="G374" s="297">
        <v>1610</v>
      </c>
      <c r="H374" s="297">
        <v>1519</v>
      </c>
      <c r="I374" s="297">
        <v>1912</v>
      </c>
      <c r="J374" s="297">
        <v>1928</v>
      </c>
      <c r="K374" s="297">
        <v>1903</v>
      </c>
      <c r="L374" s="298">
        <v>1507</v>
      </c>
      <c r="M374" s="297">
        <v>3129</v>
      </c>
      <c r="N374" s="297">
        <v>5041</v>
      </c>
      <c r="O374" s="298">
        <v>5338</v>
      </c>
      <c r="P374" s="297">
        <v>5400</v>
      </c>
      <c r="Q374" s="298">
        <v>4979</v>
      </c>
      <c r="R374" s="297">
        <v>1020</v>
      </c>
      <c r="S374" s="298">
        <v>892</v>
      </c>
      <c r="T374" s="297">
        <v>2751</v>
      </c>
      <c r="U374" s="298">
        <v>2587</v>
      </c>
      <c r="V374" s="297">
        <v>3771</v>
      </c>
      <c r="W374" s="298">
        <v>3479</v>
      </c>
      <c r="X374" s="297">
        <v>7250</v>
      </c>
      <c r="Y374" s="297">
        <v>1912</v>
      </c>
      <c r="Z374" s="298">
        <v>5338</v>
      </c>
      <c r="AA374" s="29"/>
    </row>
    <row r="375" spans="1:27">
      <c r="A375" s="93">
        <v>9</v>
      </c>
      <c r="B375" s="46">
        <v>3</v>
      </c>
      <c r="C375" s="46">
        <v>4</v>
      </c>
      <c r="D375" s="92">
        <v>162008</v>
      </c>
      <c r="E375" s="46" t="s">
        <v>41</v>
      </c>
      <c r="F375" s="296">
        <v>12986</v>
      </c>
      <c r="G375" s="297">
        <v>1874</v>
      </c>
      <c r="H375" s="297">
        <v>1917</v>
      </c>
      <c r="I375" s="297">
        <v>2401</v>
      </c>
      <c r="J375" s="297">
        <v>2414</v>
      </c>
      <c r="K375" s="297">
        <v>2435</v>
      </c>
      <c r="L375" s="298">
        <v>1945</v>
      </c>
      <c r="M375" s="297">
        <v>3791</v>
      </c>
      <c r="N375" s="297">
        <v>6192</v>
      </c>
      <c r="O375" s="298">
        <v>6794</v>
      </c>
      <c r="P375" s="297">
        <v>6748</v>
      </c>
      <c r="Q375" s="298">
        <v>6238</v>
      </c>
      <c r="R375" s="297">
        <v>1193</v>
      </c>
      <c r="S375" s="298">
        <v>1208</v>
      </c>
      <c r="T375" s="297">
        <v>3610</v>
      </c>
      <c r="U375" s="298">
        <v>3184</v>
      </c>
      <c r="V375" s="297">
        <v>4803</v>
      </c>
      <c r="W375" s="298">
        <v>4392</v>
      </c>
      <c r="X375" s="297">
        <v>9195</v>
      </c>
      <c r="Y375" s="297">
        <v>2401</v>
      </c>
      <c r="Z375" s="298">
        <v>6794</v>
      </c>
      <c r="AA375" s="29"/>
    </row>
    <row r="376" spans="1:27">
      <c r="A376" s="93">
        <v>9</v>
      </c>
      <c r="B376" s="46">
        <v>3</v>
      </c>
      <c r="C376" s="46">
        <v>4</v>
      </c>
      <c r="D376" s="92">
        <v>754008</v>
      </c>
      <c r="E376" s="46" t="s">
        <v>121</v>
      </c>
      <c r="F376" s="296">
        <v>21320</v>
      </c>
      <c r="G376" s="297">
        <v>3207</v>
      </c>
      <c r="H376" s="297">
        <v>3154</v>
      </c>
      <c r="I376" s="297">
        <v>3862</v>
      </c>
      <c r="J376" s="297">
        <v>3754</v>
      </c>
      <c r="K376" s="297">
        <v>4071</v>
      </c>
      <c r="L376" s="298">
        <v>3272</v>
      </c>
      <c r="M376" s="297">
        <v>6361</v>
      </c>
      <c r="N376" s="297">
        <v>10223</v>
      </c>
      <c r="O376" s="298">
        <v>11097</v>
      </c>
      <c r="P376" s="297">
        <v>11027</v>
      </c>
      <c r="Q376" s="298">
        <v>10293</v>
      </c>
      <c r="R376" s="297">
        <v>1943</v>
      </c>
      <c r="S376" s="298">
        <v>1919</v>
      </c>
      <c r="T376" s="297">
        <v>5813</v>
      </c>
      <c r="U376" s="298">
        <v>5284</v>
      </c>
      <c r="V376" s="297">
        <v>7756</v>
      </c>
      <c r="W376" s="298">
        <v>7203</v>
      </c>
      <c r="X376" s="297">
        <v>14959</v>
      </c>
      <c r="Y376" s="297">
        <v>3862</v>
      </c>
      <c r="Z376" s="298">
        <v>11097</v>
      </c>
      <c r="AA376" s="29"/>
    </row>
    <row r="377" spans="1:27">
      <c r="A377" s="93">
        <v>9</v>
      </c>
      <c r="B377" s="46">
        <v>3</v>
      </c>
      <c r="C377" s="46">
        <v>4</v>
      </c>
      <c r="D377" s="92">
        <v>954016</v>
      </c>
      <c r="E377" s="46" t="s">
        <v>140</v>
      </c>
      <c r="F377" s="296">
        <v>9606</v>
      </c>
      <c r="G377" s="297">
        <v>1381</v>
      </c>
      <c r="H377" s="297">
        <v>1436</v>
      </c>
      <c r="I377" s="297">
        <v>1806</v>
      </c>
      <c r="J377" s="297">
        <v>1765</v>
      </c>
      <c r="K377" s="297">
        <v>1771</v>
      </c>
      <c r="L377" s="298">
        <v>1447</v>
      </c>
      <c r="M377" s="297">
        <v>2817</v>
      </c>
      <c r="N377" s="297">
        <v>4623</v>
      </c>
      <c r="O377" s="298">
        <v>4983</v>
      </c>
      <c r="P377" s="297">
        <v>5034</v>
      </c>
      <c r="Q377" s="298">
        <v>4572</v>
      </c>
      <c r="R377" s="297">
        <v>938</v>
      </c>
      <c r="S377" s="298">
        <v>868</v>
      </c>
      <c r="T377" s="297">
        <v>2593</v>
      </c>
      <c r="U377" s="298">
        <v>2390</v>
      </c>
      <c r="V377" s="297">
        <v>3531</v>
      </c>
      <c r="W377" s="298">
        <v>3258</v>
      </c>
      <c r="X377" s="297">
        <v>6789</v>
      </c>
      <c r="Y377" s="297">
        <v>1806</v>
      </c>
      <c r="Z377" s="298">
        <v>4983</v>
      </c>
      <c r="AA377" s="29"/>
    </row>
    <row r="378" spans="1:27">
      <c r="A378" s="93">
        <v>9</v>
      </c>
      <c r="B378" s="46">
        <v>3</v>
      </c>
      <c r="C378" s="46">
        <v>4</v>
      </c>
      <c r="D378" s="92">
        <v>158016</v>
      </c>
      <c r="E378" s="46" t="s">
        <v>33</v>
      </c>
      <c r="F378" s="296">
        <v>9879</v>
      </c>
      <c r="G378" s="297">
        <v>1465</v>
      </c>
      <c r="H378" s="297">
        <v>1482</v>
      </c>
      <c r="I378" s="297">
        <v>1828</v>
      </c>
      <c r="J378" s="297">
        <v>1730</v>
      </c>
      <c r="K378" s="297">
        <v>1882</v>
      </c>
      <c r="L378" s="298">
        <v>1492</v>
      </c>
      <c r="M378" s="297">
        <v>2947</v>
      </c>
      <c r="N378" s="297">
        <v>4775</v>
      </c>
      <c r="O378" s="298">
        <v>5104</v>
      </c>
      <c r="P378" s="297">
        <v>5171</v>
      </c>
      <c r="Q378" s="298">
        <v>4708</v>
      </c>
      <c r="R378" s="297">
        <v>942</v>
      </c>
      <c r="S378" s="298">
        <v>886</v>
      </c>
      <c r="T378" s="297">
        <v>2744</v>
      </c>
      <c r="U378" s="298">
        <v>2360</v>
      </c>
      <c r="V378" s="297">
        <v>3686</v>
      </c>
      <c r="W378" s="298">
        <v>3246</v>
      </c>
      <c r="X378" s="297">
        <v>6932</v>
      </c>
      <c r="Y378" s="297">
        <v>1828</v>
      </c>
      <c r="Z378" s="298">
        <v>5104</v>
      </c>
      <c r="AA378" s="29"/>
    </row>
    <row r="379" spans="1:27">
      <c r="A379" s="93">
        <v>9</v>
      </c>
      <c r="B379" s="46">
        <v>3</v>
      </c>
      <c r="C379" s="46">
        <v>4</v>
      </c>
      <c r="D379" s="92">
        <v>362028</v>
      </c>
      <c r="E379" s="46" t="s">
        <v>67</v>
      </c>
      <c r="F379" s="296">
        <v>12146</v>
      </c>
      <c r="G379" s="297">
        <v>1785</v>
      </c>
      <c r="H379" s="297">
        <v>1834</v>
      </c>
      <c r="I379" s="297">
        <v>2289</v>
      </c>
      <c r="J379" s="297">
        <v>2240</v>
      </c>
      <c r="K379" s="297">
        <v>2162</v>
      </c>
      <c r="L379" s="298">
        <v>1836</v>
      </c>
      <c r="M379" s="297">
        <v>3619</v>
      </c>
      <c r="N379" s="297">
        <v>5908</v>
      </c>
      <c r="O379" s="298">
        <v>6238</v>
      </c>
      <c r="P379" s="297">
        <v>6211</v>
      </c>
      <c r="Q379" s="298">
        <v>5935</v>
      </c>
      <c r="R379" s="297">
        <v>1174</v>
      </c>
      <c r="S379" s="298">
        <v>1115</v>
      </c>
      <c r="T379" s="297">
        <v>3221</v>
      </c>
      <c r="U379" s="298">
        <v>3017</v>
      </c>
      <c r="V379" s="297">
        <v>4395</v>
      </c>
      <c r="W379" s="298">
        <v>4132</v>
      </c>
      <c r="X379" s="297">
        <v>8527</v>
      </c>
      <c r="Y379" s="297">
        <v>2289</v>
      </c>
      <c r="Z379" s="298">
        <v>6238</v>
      </c>
      <c r="AA379" s="29"/>
    </row>
    <row r="380" spans="1:27">
      <c r="A380" s="93">
        <v>9</v>
      </c>
      <c r="B380" s="46">
        <v>3</v>
      </c>
      <c r="C380" s="46">
        <v>4</v>
      </c>
      <c r="D380" s="92">
        <v>974028</v>
      </c>
      <c r="E380" s="46" t="s">
        <v>157</v>
      </c>
      <c r="F380" s="296">
        <v>13681</v>
      </c>
      <c r="G380" s="297">
        <v>1985</v>
      </c>
      <c r="H380" s="297">
        <v>1964</v>
      </c>
      <c r="I380" s="297">
        <v>2413</v>
      </c>
      <c r="J380" s="297">
        <v>2448</v>
      </c>
      <c r="K380" s="297">
        <v>2725</v>
      </c>
      <c r="L380" s="298">
        <v>2146</v>
      </c>
      <c r="M380" s="297">
        <v>3949</v>
      </c>
      <c r="N380" s="297">
        <v>6362</v>
      </c>
      <c r="O380" s="298">
        <v>7319</v>
      </c>
      <c r="P380" s="297">
        <v>7207</v>
      </c>
      <c r="Q380" s="298">
        <v>6474</v>
      </c>
      <c r="R380" s="297">
        <v>1277</v>
      </c>
      <c r="S380" s="298">
        <v>1136</v>
      </c>
      <c r="T380" s="297">
        <v>3930</v>
      </c>
      <c r="U380" s="298">
        <v>3389</v>
      </c>
      <c r="V380" s="297">
        <v>5207</v>
      </c>
      <c r="W380" s="298">
        <v>4525</v>
      </c>
      <c r="X380" s="297">
        <v>9732</v>
      </c>
      <c r="Y380" s="297">
        <v>2413</v>
      </c>
      <c r="Z380" s="298">
        <v>7319</v>
      </c>
      <c r="AA380" s="29"/>
    </row>
    <row r="381" spans="1:27">
      <c r="A381" s="93">
        <v>9</v>
      </c>
      <c r="B381" s="46">
        <v>3</v>
      </c>
      <c r="C381" s="46">
        <v>4</v>
      </c>
      <c r="D381" s="92">
        <v>962040</v>
      </c>
      <c r="E381" s="46" t="s">
        <v>153</v>
      </c>
      <c r="F381" s="296">
        <v>9889</v>
      </c>
      <c r="G381" s="297">
        <v>1312</v>
      </c>
      <c r="H381" s="297">
        <v>1320</v>
      </c>
      <c r="I381" s="297">
        <v>1720</v>
      </c>
      <c r="J381" s="297">
        <v>1886</v>
      </c>
      <c r="K381" s="297">
        <v>2046</v>
      </c>
      <c r="L381" s="298">
        <v>1605</v>
      </c>
      <c r="M381" s="297">
        <v>2632</v>
      </c>
      <c r="N381" s="297">
        <v>4352</v>
      </c>
      <c r="O381" s="298">
        <v>5537</v>
      </c>
      <c r="P381" s="297">
        <v>5026</v>
      </c>
      <c r="Q381" s="298">
        <v>4863</v>
      </c>
      <c r="R381" s="297">
        <v>893</v>
      </c>
      <c r="S381" s="298">
        <v>827</v>
      </c>
      <c r="T381" s="297">
        <v>2833</v>
      </c>
      <c r="U381" s="298">
        <v>2704</v>
      </c>
      <c r="V381" s="297">
        <v>3726</v>
      </c>
      <c r="W381" s="298">
        <v>3531</v>
      </c>
      <c r="X381" s="297">
        <v>7257</v>
      </c>
      <c r="Y381" s="297">
        <v>1720</v>
      </c>
      <c r="Z381" s="298">
        <v>5537</v>
      </c>
      <c r="AA381" s="29"/>
    </row>
    <row r="382" spans="1:27">
      <c r="A382" s="93">
        <v>9</v>
      </c>
      <c r="B382" s="46">
        <v>3</v>
      </c>
      <c r="C382" s="46">
        <v>4</v>
      </c>
      <c r="D382" s="92">
        <v>158028</v>
      </c>
      <c r="E382" s="46" t="s">
        <v>37</v>
      </c>
      <c r="F382" s="296">
        <v>16850</v>
      </c>
      <c r="G382" s="297">
        <v>2371</v>
      </c>
      <c r="H382" s="297">
        <v>2475</v>
      </c>
      <c r="I382" s="297">
        <v>3076</v>
      </c>
      <c r="J382" s="297">
        <v>3183</v>
      </c>
      <c r="K382" s="297">
        <v>3278</v>
      </c>
      <c r="L382" s="298">
        <v>2467</v>
      </c>
      <c r="M382" s="297">
        <v>4846</v>
      </c>
      <c r="N382" s="297">
        <v>7922</v>
      </c>
      <c r="O382" s="298">
        <v>8928</v>
      </c>
      <c r="P382" s="297">
        <v>8548</v>
      </c>
      <c r="Q382" s="298">
        <v>8302</v>
      </c>
      <c r="R382" s="297">
        <v>1546</v>
      </c>
      <c r="S382" s="298">
        <v>1530</v>
      </c>
      <c r="T382" s="297">
        <v>4567</v>
      </c>
      <c r="U382" s="298">
        <v>4361</v>
      </c>
      <c r="V382" s="297">
        <v>6113</v>
      </c>
      <c r="W382" s="298">
        <v>5891</v>
      </c>
      <c r="X382" s="297">
        <v>12004</v>
      </c>
      <c r="Y382" s="297">
        <v>3076</v>
      </c>
      <c r="Z382" s="298">
        <v>8928</v>
      </c>
      <c r="AA382" s="29"/>
    </row>
    <row r="383" spans="1:27">
      <c r="A383" s="93">
        <v>9</v>
      </c>
      <c r="B383" s="46">
        <v>3</v>
      </c>
      <c r="C383" s="46">
        <v>4</v>
      </c>
      <c r="D383" s="92">
        <v>566076</v>
      </c>
      <c r="E383" s="46" t="s">
        <v>117</v>
      </c>
      <c r="F383" s="296">
        <v>15974</v>
      </c>
      <c r="G383" s="297">
        <v>2377</v>
      </c>
      <c r="H383" s="297">
        <v>2218</v>
      </c>
      <c r="I383" s="297">
        <v>2938</v>
      </c>
      <c r="J383" s="297">
        <v>2887</v>
      </c>
      <c r="K383" s="297">
        <v>2911</v>
      </c>
      <c r="L383" s="298">
        <v>2643</v>
      </c>
      <c r="M383" s="297">
        <v>4595</v>
      </c>
      <c r="N383" s="297">
        <v>7533</v>
      </c>
      <c r="O383" s="298">
        <v>8441</v>
      </c>
      <c r="P383" s="297">
        <v>8250</v>
      </c>
      <c r="Q383" s="298">
        <v>7724</v>
      </c>
      <c r="R383" s="297">
        <v>1502</v>
      </c>
      <c r="S383" s="298">
        <v>1436</v>
      </c>
      <c r="T383" s="297">
        <v>4370</v>
      </c>
      <c r="U383" s="298">
        <v>4071</v>
      </c>
      <c r="V383" s="297">
        <v>5872</v>
      </c>
      <c r="W383" s="298">
        <v>5507</v>
      </c>
      <c r="X383" s="297">
        <v>11379</v>
      </c>
      <c r="Y383" s="297">
        <v>2938</v>
      </c>
      <c r="Z383" s="298">
        <v>8441</v>
      </c>
      <c r="AA383" s="29"/>
    </row>
    <row r="384" spans="1:27">
      <c r="A384" s="93">
        <v>9</v>
      </c>
      <c r="B384" s="46">
        <v>3</v>
      </c>
      <c r="C384" s="46">
        <v>4</v>
      </c>
      <c r="D384" s="92">
        <v>382056</v>
      </c>
      <c r="E384" s="46" t="s">
        <v>92</v>
      </c>
      <c r="F384" s="296">
        <v>11565</v>
      </c>
      <c r="G384" s="297">
        <v>1668</v>
      </c>
      <c r="H384" s="297">
        <v>1698</v>
      </c>
      <c r="I384" s="297">
        <v>2118</v>
      </c>
      <c r="J384" s="297">
        <v>2160</v>
      </c>
      <c r="K384" s="297">
        <v>2128</v>
      </c>
      <c r="L384" s="298">
        <v>1793</v>
      </c>
      <c r="M384" s="297">
        <v>3366</v>
      </c>
      <c r="N384" s="297">
        <v>5484</v>
      </c>
      <c r="O384" s="298">
        <v>6081</v>
      </c>
      <c r="P384" s="297">
        <v>6074</v>
      </c>
      <c r="Q384" s="298">
        <v>5491</v>
      </c>
      <c r="R384" s="297">
        <v>1114</v>
      </c>
      <c r="S384" s="298">
        <v>1004</v>
      </c>
      <c r="T384" s="297">
        <v>3210</v>
      </c>
      <c r="U384" s="298">
        <v>2871</v>
      </c>
      <c r="V384" s="297">
        <v>4324</v>
      </c>
      <c r="W384" s="298">
        <v>3875</v>
      </c>
      <c r="X384" s="297">
        <v>8199</v>
      </c>
      <c r="Y384" s="297">
        <v>2118</v>
      </c>
      <c r="Z384" s="298">
        <v>6081</v>
      </c>
      <c r="AA384" s="29"/>
    </row>
    <row r="385" spans="1:27">
      <c r="A385" s="93">
        <v>9</v>
      </c>
      <c r="B385" s="46">
        <v>3</v>
      </c>
      <c r="C385" s="46">
        <v>4</v>
      </c>
      <c r="D385" s="92">
        <v>158032</v>
      </c>
      <c r="E385" s="46" t="s">
        <v>38</v>
      </c>
      <c r="F385" s="296">
        <v>16670</v>
      </c>
      <c r="G385" s="297">
        <v>2282</v>
      </c>
      <c r="H385" s="297">
        <v>2389</v>
      </c>
      <c r="I385" s="297">
        <v>2966</v>
      </c>
      <c r="J385" s="297">
        <v>3204</v>
      </c>
      <c r="K385" s="297">
        <v>3263</v>
      </c>
      <c r="L385" s="298">
        <v>2566</v>
      </c>
      <c r="M385" s="297">
        <v>4671</v>
      </c>
      <c r="N385" s="297">
        <v>7637</v>
      </c>
      <c r="O385" s="298">
        <v>9033</v>
      </c>
      <c r="P385" s="297">
        <v>8715</v>
      </c>
      <c r="Q385" s="298">
        <v>7955</v>
      </c>
      <c r="R385" s="297">
        <v>1515</v>
      </c>
      <c r="S385" s="298">
        <v>1451</v>
      </c>
      <c r="T385" s="297">
        <v>4793</v>
      </c>
      <c r="U385" s="298">
        <v>4240</v>
      </c>
      <c r="V385" s="297">
        <v>6308</v>
      </c>
      <c r="W385" s="298">
        <v>5691</v>
      </c>
      <c r="X385" s="297">
        <v>11999</v>
      </c>
      <c r="Y385" s="297">
        <v>2966</v>
      </c>
      <c r="Z385" s="298">
        <v>9033</v>
      </c>
    </row>
    <row r="386" spans="1:27">
      <c r="A386" s="303"/>
      <c r="B386" s="135"/>
      <c r="C386" s="135"/>
      <c r="D386" s="135"/>
      <c r="E386" s="290" t="s">
        <v>218</v>
      </c>
      <c r="F386" s="291">
        <v>236198</v>
      </c>
      <c r="G386" s="295">
        <v>33802</v>
      </c>
      <c r="H386" s="294">
        <v>34030</v>
      </c>
      <c r="I386" s="294">
        <v>42955</v>
      </c>
      <c r="J386" s="294">
        <v>43653</v>
      </c>
      <c r="K386" s="294">
        <v>45594</v>
      </c>
      <c r="L386" s="291">
        <v>36164</v>
      </c>
      <c r="M386" s="295">
        <v>67832</v>
      </c>
      <c r="N386" s="294">
        <v>110787</v>
      </c>
      <c r="O386" s="291">
        <v>125411</v>
      </c>
      <c r="P386" s="295">
        <v>122386</v>
      </c>
      <c r="Q386" s="291">
        <v>113812</v>
      </c>
      <c r="R386" s="295">
        <v>22148</v>
      </c>
      <c r="S386" s="291">
        <v>20807</v>
      </c>
      <c r="T386" s="295">
        <v>65550</v>
      </c>
      <c r="U386" s="291">
        <v>59861</v>
      </c>
      <c r="V386" s="295">
        <v>87698</v>
      </c>
      <c r="W386" s="291">
        <v>80668</v>
      </c>
      <c r="X386" s="295">
        <v>168366</v>
      </c>
      <c r="Y386" s="293">
        <v>42955</v>
      </c>
      <c r="Z386" s="294">
        <v>125411</v>
      </c>
    </row>
    <row r="387" spans="1:27">
      <c r="A387" s="93">
        <v>10</v>
      </c>
      <c r="B387" s="46">
        <v>4</v>
      </c>
      <c r="C387" s="46">
        <v>4</v>
      </c>
      <c r="D387" s="92">
        <v>566028</v>
      </c>
      <c r="E387" s="46" t="s">
        <v>116</v>
      </c>
      <c r="F387" s="296">
        <v>11191</v>
      </c>
      <c r="G387" s="297">
        <v>1543</v>
      </c>
      <c r="H387" s="297">
        <v>1607</v>
      </c>
      <c r="I387" s="297">
        <v>1957</v>
      </c>
      <c r="J387" s="297">
        <v>2055</v>
      </c>
      <c r="K387" s="297">
        <v>2245</v>
      </c>
      <c r="L387" s="298">
        <v>1784</v>
      </c>
      <c r="M387" s="297">
        <v>3150</v>
      </c>
      <c r="N387" s="297">
        <v>5107</v>
      </c>
      <c r="O387" s="298">
        <v>6084</v>
      </c>
      <c r="P387" s="297">
        <v>5817</v>
      </c>
      <c r="Q387" s="298">
        <v>5374</v>
      </c>
      <c r="R387" s="297">
        <v>1033</v>
      </c>
      <c r="S387" s="298">
        <v>924</v>
      </c>
      <c r="T387" s="297">
        <v>3155</v>
      </c>
      <c r="U387" s="298">
        <v>2929</v>
      </c>
      <c r="V387" s="297">
        <v>4188</v>
      </c>
      <c r="W387" s="298">
        <v>3853</v>
      </c>
      <c r="X387" s="297">
        <v>8041</v>
      </c>
      <c r="Y387" s="297">
        <v>1957</v>
      </c>
      <c r="Z387" s="298">
        <v>6084</v>
      </c>
    </row>
    <row r="388" spans="1:27">
      <c r="A388" s="93">
        <v>10</v>
      </c>
      <c r="B388" s="46">
        <v>4</v>
      </c>
      <c r="C388" s="46">
        <v>4</v>
      </c>
      <c r="D388" s="92">
        <v>158020</v>
      </c>
      <c r="E388" s="46" t="s">
        <v>34</v>
      </c>
      <c r="F388" s="296">
        <v>11433</v>
      </c>
      <c r="G388" s="297">
        <v>1639</v>
      </c>
      <c r="H388" s="297">
        <v>1716</v>
      </c>
      <c r="I388" s="297">
        <v>2150</v>
      </c>
      <c r="J388" s="297">
        <v>2089</v>
      </c>
      <c r="K388" s="297">
        <v>2139</v>
      </c>
      <c r="L388" s="298">
        <v>1700</v>
      </c>
      <c r="M388" s="297">
        <v>3355</v>
      </c>
      <c r="N388" s="297">
        <v>5505</v>
      </c>
      <c r="O388" s="298">
        <v>5928</v>
      </c>
      <c r="P388" s="297">
        <v>5797</v>
      </c>
      <c r="Q388" s="298">
        <v>5636</v>
      </c>
      <c r="R388" s="297">
        <v>1143</v>
      </c>
      <c r="S388" s="298">
        <v>1007</v>
      </c>
      <c r="T388" s="297">
        <v>2950</v>
      </c>
      <c r="U388" s="298">
        <v>2978</v>
      </c>
      <c r="V388" s="297">
        <v>4093</v>
      </c>
      <c r="W388" s="298">
        <v>3985</v>
      </c>
      <c r="X388" s="297">
        <v>8078</v>
      </c>
      <c r="Y388" s="297">
        <v>2150</v>
      </c>
      <c r="Z388" s="298">
        <v>5928</v>
      </c>
    </row>
    <row r="389" spans="1:27">
      <c r="A389" s="93">
        <v>10</v>
      </c>
      <c r="B389" s="46">
        <v>4</v>
      </c>
      <c r="C389" s="46">
        <v>4</v>
      </c>
      <c r="D389" s="92">
        <v>162022</v>
      </c>
      <c r="E389" s="46" t="s">
        <v>43</v>
      </c>
      <c r="F389" s="296">
        <v>11296</v>
      </c>
      <c r="G389" s="297">
        <v>1580</v>
      </c>
      <c r="H389" s="297">
        <v>1703</v>
      </c>
      <c r="I389" s="297">
        <v>2164</v>
      </c>
      <c r="J389" s="297">
        <v>2211</v>
      </c>
      <c r="K389" s="297">
        <v>2173</v>
      </c>
      <c r="L389" s="298">
        <v>1465</v>
      </c>
      <c r="M389" s="297">
        <v>3283</v>
      </c>
      <c r="N389" s="297">
        <v>5447</v>
      </c>
      <c r="O389" s="298">
        <v>5849</v>
      </c>
      <c r="P389" s="297">
        <v>5761</v>
      </c>
      <c r="Q389" s="298">
        <v>5535</v>
      </c>
      <c r="R389" s="297">
        <v>1081</v>
      </c>
      <c r="S389" s="298">
        <v>1083</v>
      </c>
      <c r="T389" s="297">
        <v>2953</v>
      </c>
      <c r="U389" s="298">
        <v>2896</v>
      </c>
      <c r="V389" s="297">
        <v>4034</v>
      </c>
      <c r="W389" s="298">
        <v>3979</v>
      </c>
      <c r="X389" s="297">
        <v>8013</v>
      </c>
      <c r="Y389" s="297">
        <v>2164</v>
      </c>
      <c r="Z389" s="298">
        <v>5849</v>
      </c>
    </row>
    <row r="390" spans="1:27">
      <c r="A390" s="93">
        <v>10</v>
      </c>
      <c r="B390" s="46">
        <v>4</v>
      </c>
      <c r="C390" s="46">
        <v>4</v>
      </c>
      <c r="D390" s="92">
        <v>362036</v>
      </c>
      <c r="E390" s="46" t="s">
        <v>69</v>
      </c>
      <c r="F390" s="296">
        <v>10914</v>
      </c>
      <c r="G390" s="297">
        <v>1495</v>
      </c>
      <c r="H390" s="297">
        <v>1623</v>
      </c>
      <c r="I390" s="297">
        <v>2025</v>
      </c>
      <c r="J390" s="297">
        <v>2047</v>
      </c>
      <c r="K390" s="297">
        <v>2148</v>
      </c>
      <c r="L390" s="298">
        <v>1576</v>
      </c>
      <c r="M390" s="297">
        <v>3118</v>
      </c>
      <c r="N390" s="297">
        <v>5143</v>
      </c>
      <c r="O390" s="298">
        <v>5771</v>
      </c>
      <c r="P390" s="297">
        <v>5673</v>
      </c>
      <c r="Q390" s="298">
        <v>5241</v>
      </c>
      <c r="R390" s="297">
        <v>1033</v>
      </c>
      <c r="S390" s="298">
        <v>992</v>
      </c>
      <c r="T390" s="297">
        <v>3021</v>
      </c>
      <c r="U390" s="298">
        <v>2750</v>
      </c>
      <c r="V390" s="297">
        <v>4054</v>
      </c>
      <c r="W390" s="298">
        <v>3742</v>
      </c>
      <c r="X390" s="297">
        <v>7796</v>
      </c>
      <c r="Y390" s="297">
        <v>2025</v>
      </c>
      <c r="Z390" s="298">
        <v>5771</v>
      </c>
    </row>
    <row r="391" spans="1:27">
      <c r="A391" s="93">
        <v>10</v>
      </c>
      <c r="B391" s="46">
        <v>4</v>
      </c>
      <c r="C391" s="46">
        <v>4</v>
      </c>
      <c r="D391" s="92">
        <v>166036</v>
      </c>
      <c r="E391" s="46" t="s">
        <v>47</v>
      </c>
      <c r="F391" s="296">
        <v>9624</v>
      </c>
      <c r="G391" s="297">
        <v>1257</v>
      </c>
      <c r="H391" s="297">
        <v>1323</v>
      </c>
      <c r="I391" s="297">
        <v>1732</v>
      </c>
      <c r="J391" s="297">
        <v>1762</v>
      </c>
      <c r="K391" s="297">
        <v>2050</v>
      </c>
      <c r="L391" s="298">
        <v>1500</v>
      </c>
      <c r="M391" s="297">
        <v>2580</v>
      </c>
      <c r="N391" s="297">
        <v>4312</v>
      </c>
      <c r="O391" s="298">
        <v>5312</v>
      </c>
      <c r="P391" s="297">
        <v>4864</v>
      </c>
      <c r="Q391" s="298">
        <v>4760</v>
      </c>
      <c r="R391" s="297">
        <v>908</v>
      </c>
      <c r="S391" s="298">
        <v>824</v>
      </c>
      <c r="T391" s="297">
        <v>2621</v>
      </c>
      <c r="U391" s="298">
        <v>2691</v>
      </c>
      <c r="V391" s="297">
        <v>3529</v>
      </c>
      <c r="W391" s="298">
        <v>3515</v>
      </c>
      <c r="X391" s="297">
        <v>7044</v>
      </c>
      <c r="Y391" s="297">
        <v>1732</v>
      </c>
      <c r="Z391" s="298">
        <v>5312</v>
      </c>
    </row>
    <row r="392" spans="1:27">
      <c r="A392" s="303"/>
      <c r="B392" s="135"/>
      <c r="C392" s="135"/>
      <c r="D392" s="135"/>
      <c r="E392" s="290" t="s">
        <v>288</v>
      </c>
      <c r="F392" s="291">
        <v>54458</v>
      </c>
      <c r="G392" s="295">
        <v>7514</v>
      </c>
      <c r="H392" s="294">
        <v>7972</v>
      </c>
      <c r="I392" s="294">
        <v>10028</v>
      </c>
      <c r="J392" s="294">
        <v>10164</v>
      </c>
      <c r="K392" s="294">
        <v>10755</v>
      </c>
      <c r="L392" s="291">
        <v>8025</v>
      </c>
      <c r="M392" s="295">
        <v>15486</v>
      </c>
      <c r="N392" s="294">
        <v>25514</v>
      </c>
      <c r="O392" s="291">
        <v>28944</v>
      </c>
      <c r="P392" s="295">
        <v>27912</v>
      </c>
      <c r="Q392" s="291">
        <v>26546</v>
      </c>
      <c r="R392" s="295">
        <v>5198</v>
      </c>
      <c r="S392" s="291">
        <v>4830</v>
      </c>
      <c r="T392" s="295">
        <v>14700</v>
      </c>
      <c r="U392" s="291">
        <v>14244</v>
      </c>
      <c r="V392" s="295">
        <v>19898</v>
      </c>
      <c r="W392" s="291">
        <v>19074</v>
      </c>
      <c r="X392" s="295">
        <v>38972</v>
      </c>
      <c r="Y392" s="293">
        <v>10028</v>
      </c>
      <c r="Z392" s="294">
        <v>28944</v>
      </c>
      <c r="AA392" s="29"/>
    </row>
    <row r="393" spans="1:27">
      <c r="A393" s="46"/>
      <c r="B393" s="46"/>
      <c r="C393" s="46"/>
      <c r="D393" s="46"/>
      <c r="E393" s="33" t="s">
        <v>179</v>
      </c>
      <c r="F393" s="282">
        <v>3580022</v>
      </c>
      <c r="G393" s="174">
        <v>519351</v>
      </c>
      <c r="H393" s="174">
        <v>514771</v>
      </c>
      <c r="I393" s="174">
        <v>640840</v>
      </c>
      <c r="J393" s="174">
        <v>652642</v>
      </c>
      <c r="K393" s="174">
        <v>680516</v>
      </c>
      <c r="L393" s="283">
        <v>571902</v>
      </c>
      <c r="M393" s="174">
        <v>1034122</v>
      </c>
      <c r="N393" s="174">
        <v>1674962</v>
      </c>
      <c r="O393" s="283">
        <v>1905060</v>
      </c>
      <c r="P393" s="174">
        <v>1847865</v>
      </c>
      <c r="Q393" s="283">
        <v>1732157</v>
      </c>
      <c r="R393" s="174">
        <v>330059</v>
      </c>
      <c r="S393" s="283">
        <v>310781</v>
      </c>
      <c r="T393" s="174">
        <v>986355</v>
      </c>
      <c r="U393" s="283">
        <v>918705</v>
      </c>
      <c r="V393" s="174">
        <v>1316414</v>
      </c>
      <c r="W393" s="283">
        <v>1229486</v>
      </c>
      <c r="X393" s="174">
        <v>2545900</v>
      </c>
      <c r="Y393" s="174">
        <v>640840</v>
      </c>
      <c r="Z393" s="283">
        <v>1905060</v>
      </c>
      <c r="AA393" s="29"/>
    </row>
    <row r="394" spans="1:27">
      <c r="A394" s="46"/>
      <c r="B394" s="46"/>
      <c r="C394" s="46"/>
      <c r="D394" s="46"/>
      <c r="E394" s="10" t="s">
        <v>200</v>
      </c>
      <c r="F394" s="282">
        <v>1912585</v>
      </c>
      <c r="G394" s="174">
        <v>281134</v>
      </c>
      <c r="H394" s="174">
        <v>279189</v>
      </c>
      <c r="I394" s="174">
        <v>345807</v>
      </c>
      <c r="J394" s="174">
        <v>349288</v>
      </c>
      <c r="K394" s="174">
        <v>357851</v>
      </c>
      <c r="L394" s="283">
        <v>299316</v>
      </c>
      <c r="M394" s="174">
        <v>560323</v>
      </c>
      <c r="N394" s="174">
        <v>906130</v>
      </c>
      <c r="O394" s="283">
        <v>1006455</v>
      </c>
      <c r="P394" s="174">
        <v>986985</v>
      </c>
      <c r="Q394" s="283">
        <v>925600</v>
      </c>
      <c r="R394" s="174">
        <v>178220</v>
      </c>
      <c r="S394" s="283">
        <v>167587</v>
      </c>
      <c r="T394" s="174">
        <v>520585</v>
      </c>
      <c r="U394" s="283">
        <v>485870</v>
      </c>
      <c r="V394" s="174">
        <v>698805</v>
      </c>
      <c r="W394" s="283">
        <v>653457</v>
      </c>
      <c r="X394" s="174">
        <v>1352262</v>
      </c>
      <c r="Y394" s="174">
        <v>345807</v>
      </c>
      <c r="Z394" s="283">
        <v>1006455</v>
      </c>
      <c r="AA394" s="29"/>
    </row>
    <row r="395" spans="1:27">
      <c r="A395" s="46"/>
      <c r="B395" s="46"/>
      <c r="C395" s="46"/>
      <c r="D395" s="46"/>
      <c r="E395" s="11" t="s">
        <v>201</v>
      </c>
      <c r="F395" s="282">
        <v>1667437</v>
      </c>
      <c r="G395" s="174">
        <v>238217</v>
      </c>
      <c r="H395" s="174">
        <v>235582</v>
      </c>
      <c r="I395" s="174">
        <v>295033</v>
      </c>
      <c r="J395" s="174">
        <v>303354</v>
      </c>
      <c r="K395" s="174">
        <v>322665</v>
      </c>
      <c r="L395" s="283">
        <v>272586</v>
      </c>
      <c r="M395" s="174">
        <v>473799</v>
      </c>
      <c r="N395" s="174">
        <v>768832</v>
      </c>
      <c r="O395" s="283">
        <v>898605</v>
      </c>
      <c r="P395" s="174">
        <v>860880</v>
      </c>
      <c r="Q395" s="283">
        <v>806557</v>
      </c>
      <c r="R395" s="174">
        <v>151839</v>
      </c>
      <c r="S395" s="283">
        <v>143194</v>
      </c>
      <c r="T395" s="174">
        <v>465770</v>
      </c>
      <c r="U395" s="283">
        <v>432835</v>
      </c>
      <c r="V395" s="174">
        <v>617609</v>
      </c>
      <c r="W395" s="283">
        <v>576029</v>
      </c>
      <c r="X395" s="174">
        <v>1193638</v>
      </c>
      <c r="Y395" s="174">
        <v>295033</v>
      </c>
      <c r="Z395" s="283">
        <v>898605</v>
      </c>
      <c r="AA395" s="29"/>
    </row>
    <row r="396" spans="1:27">
      <c r="F396" s="19"/>
      <c r="G396" s="19"/>
      <c r="H396" s="19"/>
      <c r="I396" s="19"/>
      <c r="J396" s="19"/>
      <c r="K396" s="19"/>
      <c r="L396" s="19"/>
      <c r="M396" s="19"/>
      <c r="N396" s="19"/>
      <c r="O396" s="19"/>
      <c r="P396" s="19"/>
      <c r="Q396" s="19"/>
      <c r="R396" s="19"/>
      <c r="S396" s="19"/>
      <c r="T396" s="19"/>
      <c r="U396" s="19"/>
      <c r="V396" s="19"/>
      <c r="W396" s="19"/>
      <c r="X396" s="19"/>
      <c r="Y396" s="19"/>
      <c r="Z396" s="19"/>
    </row>
    <row r="397" spans="1:27">
      <c r="A397" s="135" t="s">
        <v>298</v>
      </c>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7">
      <c r="D398" s="26">
        <v>5111000</v>
      </c>
      <c r="E398" s="26" t="s">
        <v>15</v>
      </c>
      <c r="F398" s="304">
        <v>116352</v>
      </c>
      <c r="G398" s="19">
        <v>19050</v>
      </c>
      <c r="H398" s="19">
        <v>18259</v>
      </c>
      <c r="I398" s="19">
        <v>21949</v>
      </c>
      <c r="J398" s="19">
        <v>21251</v>
      </c>
      <c r="K398" s="19">
        <v>19700</v>
      </c>
      <c r="L398" s="305">
        <v>16143</v>
      </c>
      <c r="M398" s="19">
        <v>37309</v>
      </c>
      <c r="N398" s="19">
        <v>59258</v>
      </c>
      <c r="O398" s="305">
        <v>57094</v>
      </c>
      <c r="P398" s="19">
        <v>59645</v>
      </c>
      <c r="Q398" s="305">
        <v>56707</v>
      </c>
      <c r="R398" s="19">
        <v>11291</v>
      </c>
      <c r="S398" s="305">
        <v>10658</v>
      </c>
      <c r="T398" s="19">
        <v>29151</v>
      </c>
      <c r="U398" s="305">
        <v>27943</v>
      </c>
      <c r="V398" s="19">
        <v>40442</v>
      </c>
      <c r="W398" s="305">
        <v>38601</v>
      </c>
      <c r="X398" s="19">
        <v>79043</v>
      </c>
      <c r="Y398" s="19">
        <v>21949</v>
      </c>
      <c r="Z398" s="305">
        <v>57094</v>
      </c>
    </row>
    <row r="399" spans="1:27">
      <c r="D399" s="26">
        <v>5112000</v>
      </c>
      <c r="E399" s="26" t="s">
        <v>16</v>
      </c>
      <c r="F399" s="306">
        <v>101764</v>
      </c>
      <c r="G399" s="19">
        <v>15492</v>
      </c>
      <c r="H399" s="19">
        <v>15015</v>
      </c>
      <c r="I399" s="19">
        <v>18210</v>
      </c>
      <c r="J399" s="19">
        <v>18359</v>
      </c>
      <c r="K399" s="19">
        <v>18805</v>
      </c>
      <c r="L399" s="307">
        <v>15883</v>
      </c>
      <c r="M399" s="19">
        <v>30507</v>
      </c>
      <c r="N399" s="19">
        <v>48717</v>
      </c>
      <c r="O399" s="307">
        <v>53047</v>
      </c>
      <c r="P399" s="19">
        <v>52737</v>
      </c>
      <c r="Q399" s="307">
        <v>49027</v>
      </c>
      <c r="R399" s="19">
        <v>9361</v>
      </c>
      <c r="S399" s="307">
        <v>8849</v>
      </c>
      <c r="T399" s="19">
        <v>27533</v>
      </c>
      <c r="U399" s="307">
        <v>25514</v>
      </c>
      <c r="V399" s="19">
        <v>36894</v>
      </c>
      <c r="W399" s="307">
        <v>34363</v>
      </c>
      <c r="X399" s="19">
        <v>71257</v>
      </c>
      <c r="Y399" s="19">
        <v>18210</v>
      </c>
      <c r="Z399" s="307">
        <v>53047</v>
      </c>
    </row>
    <row r="400" spans="1:27">
      <c r="D400" s="26">
        <v>5113000</v>
      </c>
      <c r="E400" s="26" t="s">
        <v>17</v>
      </c>
      <c r="F400" s="306">
        <v>111761</v>
      </c>
      <c r="G400" s="19">
        <v>17511</v>
      </c>
      <c r="H400" s="19">
        <v>16972</v>
      </c>
      <c r="I400" s="19">
        <v>20083</v>
      </c>
      <c r="J400" s="19">
        <v>20277</v>
      </c>
      <c r="K400" s="19">
        <v>20121</v>
      </c>
      <c r="L400" s="307">
        <v>16797</v>
      </c>
      <c r="M400" s="19">
        <v>34483</v>
      </c>
      <c r="N400" s="19">
        <v>54566</v>
      </c>
      <c r="O400" s="307">
        <v>57195</v>
      </c>
      <c r="P400" s="19">
        <v>57516</v>
      </c>
      <c r="Q400" s="307">
        <v>54245</v>
      </c>
      <c r="R400" s="19">
        <v>10255</v>
      </c>
      <c r="S400" s="307">
        <v>9828</v>
      </c>
      <c r="T400" s="19">
        <v>29513</v>
      </c>
      <c r="U400" s="307">
        <v>27682</v>
      </c>
      <c r="V400" s="19">
        <v>39768</v>
      </c>
      <c r="W400" s="307">
        <v>37510</v>
      </c>
      <c r="X400" s="19">
        <v>77278</v>
      </c>
      <c r="Y400" s="19">
        <v>20083</v>
      </c>
      <c r="Z400" s="307">
        <v>57195</v>
      </c>
    </row>
    <row r="401" spans="4:26">
      <c r="D401" s="26">
        <v>5114000</v>
      </c>
      <c r="E401" s="26" t="s">
        <v>18</v>
      </c>
      <c r="F401" s="306">
        <v>44755</v>
      </c>
      <c r="G401" s="19">
        <v>6542</v>
      </c>
      <c r="H401" s="19">
        <v>6406</v>
      </c>
      <c r="I401" s="19">
        <v>8006</v>
      </c>
      <c r="J401" s="19">
        <v>8229</v>
      </c>
      <c r="K401" s="19">
        <v>8530</v>
      </c>
      <c r="L401" s="307">
        <v>7042</v>
      </c>
      <c r="M401" s="19">
        <v>12948</v>
      </c>
      <c r="N401" s="19">
        <v>20954</v>
      </c>
      <c r="O401" s="307">
        <v>23801</v>
      </c>
      <c r="P401" s="19">
        <v>23273</v>
      </c>
      <c r="Q401" s="307">
        <v>21482</v>
      </c>
      <c r="R401" s="19">
        <v>4157</v>
      </c>
      <c r="S401" s="307">
        <v>3849</v>
      </c>
      <c r="T401" s="19">
        <v>12475</v>
      </c>
      <c r="U401" s="307">
        <v>11326</v>
      </c>
      <c r="V401" s="19">
        <v>16632</v>
      </c>
      <c r="W401" s="307">
        <v>15175</v>
      </c>
      <c r="X401" s="19">
        <v>31807</v>
      </c>
      <c r="Y401" s="19">
        <v>8006</v>
      </c>
      <c r="Z401" s="307">
        <v>23801</v>
      </c>
    </row>
    <row r="402" spans="4:26">
      <c r="D402" s="26">
        <v>5116000</v>
      </c>
      <c r="E402" s="26" t="s">
        <v>19</v>
      </c>
      <c r="F402" s="306">
        <v>51665</v>
      </c>
      <c r="G402" s="19">
        <v>7673</v>
      </c>
      <c r="H402" s="19">
        <v>7522</v>
      </c>
      <c r="I402" s="19">
        <v>9172</v>
      </c>
      <c r="J402" s="19">
        <v>9402</v>
      </c>
      <c r="K402" s="19">
        <v>9788</v>
      </c>
      <c r="L402" s="307">
        <v>8108</v>
      </c>
      <c r="M402" s="19">
        <v>15195</v>
      </c>
      <c r="N402" s="19">
        <v>24367</v>
      </c>
      <c r="O402" s="307">
        <v>27298</v>
      </c>
      <c r="P402" s="19">
        <v>26636</v>
      </c>
      <c r="Q402" s="307">
        <v>25029</v>
      </c>
      <c r="R402" s="19">
        <v>4714</v>
      </c>
      <c r="S402" s="307">
        <v>4458</v>
      </c>
      <c r="T402" s="19">
        <v>14089</v>
      </c>
      <c r="U402" s="307">
        <v>13209</v>
      </c>
      <c r="V402" s="19">
        <v>18803</v>
      </c>
      <c r="W402" s="307">
        <v>17667</v>
      </c>
      <c r="X402" s="19">
        <v>36470</v>
      </c>
      <c r="Y402" s="19">
        <v>9172</v>
      </c>
      <c r="Z402" s="307">
        <v>27298</v>
      </c>
    </row>
    <row r="403" spans="4:26">
      <c r="D403" s="26">
        <v>5117000</v>
      </c>
      <c r="E403" s="26" t="s">
        <v>20</v>
      </c>
      <c r="F403" s="306">
        <v>32482</v>
      </c>
      <c r="G403" s="19">
        <v>4917</v>
      </c>
      <c r="H403" s="19">
        <v>4807</v>
      </c>
      <c r="I403" s="19">
        <v>6135</v>
      </c>
      <c r="J403" s="19">
        <v>5933</v>
      </c>
      <c r="K403" s="19">
        <v>5990</v>
      </c>
      <c r="L403" s="307">
        <v>4700</v>
      </c>
      <c r="M403" s="19">
        <v>9724</v>
      </c>
      <c r="N403" s="19">
        <v>15859</v>
      </c>
      <c r="O403" s="307">
        <v>16623</v>
      </c>
      <c r="P403" s="19">
        <v>16800</v>
      </c>
      <c r="Q403" s="307">
        <v>15682</v>
      </c>
      <c r="R403" s="19">
        <v>3160</v>
      </c>
      <c r="S403" s="307">
        <v>2975</v>
      </c>
      <c r="T403" s="19">
        <v>8600</v>
      </c>
      <c r="U403" s="307">
        <v>8023</v>
      </c>
      <c r="V403" s="19">
        <v>11760</v>
      </c>
      <c r="W403" s="307">
        <v>10998</v>
      </c>
      <c r="X403" s="19">
        <v>22758</v>
      </c>
      <c r="Y403" s="19">
        <v>6135</v>
      </c>
      <c r="Z403" s="307">
        <v>16623</v>
      </c>
    </row>
    <row r="404" spans="4:26">
      <c r="D404" s="26">
        <v>5119000</v>
      </c>
      <c r="E404" s="26" t="s">
        <v>21</v>
      </c>
      <c r="F404" s="306">
        <v>40138</v>
      </c>
      <c r="G404" s="19">
        <v>6027</v>
      </c>
      <c r="H404" s="19">
        <v>5932</v>
      </c>
      <c r="I404" s="19">
        <v>7365</v>
      </c>
      <c r="J404" s="19">
        <v>7216</v>
      </c>
      <c r="K404" s="19">
        <v>7480</v>
      </c>
      <c r="L404" s="307">
        <v>6118</v>
      </c>
      <c r="M404" s="19">
        <v>11959</v>
      </c>
      <c r="N404" s="19">
        <v>19324</v>
      </c>
      <c r="O404" s="307">
        <v>20814</v>
      </c>
      <c r="P404" s="19">
        <v>20593</v>
      </c>
      <c r="Q404" s="307">
        <v>19545</v>
      </c>
      <c r="R404" s="19">
        <v>3819</v>
      </c>
      <c r="S404" s="307">
        <v>3546</v>
      </c>
      <c r="T404" s="19">
        <v>10611</v>
      </c>
      <c r="U404" s="307">
        <v>10203</v>
      </c>
      <c r="V404" s="19">
        <v>14430</v>
      </c>
      <c r="W404" s="307">
        <v>13749</v>
      </c>
      <c r="X404" s="19">
        <v>28179</v>
      </c>
      <c r="Y404" s="19">
        <v>7365</v>
      </c>
      <c r="Z404" s="307">
        <v>20814</v>
      </c>
    </row>
    <row r="405" spans="4:26">
      <c r="D405" s="26">
        <v>5120000</v>
      </c>
      <c r="E405" s="26" t="s">
        <v>22</v>
      </c>
      <c r="F405" s="306">
        <v>22236</v>
      </c>
      <c r="G405" s="19">
        <v>3218</v>
      </c>
      <c r="H405" s="19">
        <v>3256</v>
      </c>
      <c r="I405" s="19">
        <v>4001</v>
      </c>
      <c r="J405" s="19">
        <v>4103</v>
      </c>
      <c r="K405" s="19">
        <v>4301</v>
      </c>
      <c r="L405" s="307">
        <v>3357</v>
      </c>
      <c r="M405" s="19">
        <v>6474</v>
      </c>
      <c r="N405" s="19">
        <v>10475</v>
      </c>
      <c r="O405" s="307">
        <v>11761</v>
      </c>
      <c r="P405" s="19">
        <v>11353</v>
      </c>
      <c r="Q405" s="307">
        <v>10883</v>
      </c>
      <c r="R405" s="19">
        <v>2061</v>
      </c>
      <c r="S405" s="307">
        <v>1940</v>
      </c>
      <c r="T405" s="19">
        <v>6023</v>
      </c>
      <c r="U405" s="307">
        <v>5738</v>
      </c>
      <c r="V405" s="19">
        <v>8084</v>
      </c>
      <c r="W405" s="307">
        <v>7678</v>
      </c>
      <c r="X405" s="19">
        <v>15762</v>
      </c>
      <c r="Y405" s="19">
        <v>4001</v>
      </c>
      <c r="Z405" s="307">
        <v>11761</v>
      </c>
    </row>
    <row r="406" spans="4:26">
      <c r="D406" s="26">
        <v>5122000</v>
      </c>
      <c r="E406" s="26" t="s">
        <v>23</v>
      </c>
      <c r="F406" s="306">
        <v>32024</v>
      </c>
      <c r="G406" s="19">
        <v>4594</v>
      </c>
      <c r="H406" s="19">
        <v>4631</v>
      </c>
      <c r="I406" s="19">
        <v>5701</v>
      </c>
      <c r="J406" s="19">
        <v>5936</v>
      </c>
      <c r="K406" s="19">
        <v>6229</v>
      </c>
      <c r="L406" s="307">
        <v>4933</v>
      </c>
      <c r="M406" s="19">
        <v>9225</v>
      </c>
      <c r="N406" s="19">
        <v>14926</v>
      </c>
      <c r="O406" s="307">
        <v>17098</v>
      </c>
      <c r="P406" s="19">
        <v>16491</v>
      </c>
      <c r="Q406" s="307">
        <v>15533</v>
      </c>
      <c r="R406" s="19">
        <v>2977</v>
      </c>
      <c r="S406" s="307">
        <v>2724</v>
      </c>
      <c r="T406" s="19">
        <v>8754</v>
      </c>
      <c r="U406" s="307">
        <v>8344</v>
      </c>
      <c r="V406" s="19">
        <v>11731</v>
      </c>
      <c r="W406" s="307">
        <v>11068</v>
      </c>
      <c r="X406" s="19">
        <v>22799</v>
      </c>
      <c r="Y406" s="19">
        <v>5701</v>
      </c>
      <c r="Z406" s="307">
        <v>17098</v>
      </c>
    </row>
    <row r="407" spans="4:26">
      <c r="D407" s="26">
        <v>5124000</v>
      </c>
      <c r="E407" s="26" t="s">
        <v>24</v>
      </c>
      <c r="F407" s="306">
        <v>72895</v>
      </c>
      <c r="G407" s="19">
        <v>10731</v>
      </c>
      <c r="H407" s="19">
        <v>10645</v>
      </c>
      <c r="I407" s="19">
        <v>13165</v>
      </c>
      <c r="J407" s="19">
        <v>13225</v>
      </c>
      <c r="K407" s="19">
        <v>13515</v>
      </c>
      <c r="L407" s="307">
        <v>11614</v>
      </c>
      <c r="M407" s="19">
        <v>21376</v>
      </c>
      <c r="N407" s="19">
        <v>34541</v>
      </c>
      <c r="O407" s="307">
        <v>38354</v>
      </c>
      <c r="P407" s="19">
        <v>37385</v>
      </c>
      <c r="Q407" s="307">
        <v>35510</v>
      </c>
      <c r="R407" s="19">
        <v>6828</v>
      </c>
      <c r="S407" s="307">
        <v>6337</v>
      </c>
      <c r="T407" s="19">
        <v>19628</v>
      </c>
      <c r="U407" s="307">
        <v>18726</v>
      </c>
      <c r="V407" s="19">
        <v>26456</v>
      </c>
      <c r="W407" s="307">
        <v>25063</v>
      </c>
      <c r="X407" s="19">
        <v>51519</v>
      </c>
      <c r="Y407" s="19">
        <v>13165</v>
      </c>
      <c r="Z407" s="307">
        <v>38354</v>
      </c>
    </row>
    <row r="408" spans="4:26">
      <c r="D408" s="26">
        <v>5154000</v>
      </c>
      <c r="E408" s="26" t="s">
        <v>252</v>
      </c>
      <c r="F408" s="306">
        <v>61901</v>
      </c>
      <c r="G408" s="19">
        <v>8623</v>
      </c>
      <c r="H408" s="19">
        <v>8589</v>
      </c>
      <c r="I408" s="19">
        <v>11038</v>
      </c>
      <c r="J408" s="19">
        <v>11424</v>
      </c>
      <c r="K408" s="19">
        <v>12201</v>
      </c>
      <c r="L408" s="307">
        <v>10026</v>
      </c>
      <c r="M408" s="19">
        <v>17212</v>
      </c>
      <c r="N408" s="19">
        <v>28250</v>
      </c>
      <c r="O408" s="307">
        <v>33651</v>
      </c>
      <c r="P408" s="19">
        <v>32057</v>
      </c>
      <c r="Q408" s="307">
        <v>29844</v>
      </c>
      <c r="R408" s="19">
        <v>5725</v>
      </c>
      <c r="S408" s="307">
        <v>5313</v>
      </c>
      <c r="T408" s="19">
        <v>17464</v>
      </c>
      <c r="U408" s="307">
        <v>16187</v>
      </c>
      <c r="V408" s="19">
        <v>23189</v>
      </c>
      <c r="W408" s="307">
        <v>21500</v>
      </c>
      <c r="X408" s="19">
        <v>44689</v>
      </c>
      <c r="Y408" s="19">
        <v>11038</v>
      </c>
      <c r="Z408" s="307">
        <v>33651</v>
      </c>
    </row>
    <row r="409" spans="4:26">
      <c r="D409" s="26">
        <v>5158000</v>
      </c>
      <c r="E409" s="26" t="s">
        <v>328</v>
      </c>
      <c r="F409" s="306">
        <v>95210</v>
      </c>
      <c r="G409" s="19">
        <v>13501</v>
      </c>
      <c r="H409" s="19">
        <v>14058</v>
      </c>
      <c r="I409" s="19">
        <v>17413</v>
      </c>
      <c r="J409" s="19">
        <v>17933</v>
      </c>
      <c r="K409" s="19">
        <v>18315</v>
      </c>
      <c r="L409" s="307">
        <v>13990</v>
      </c>
      <c r="M409" s="19">
        <v>27559</v>
      </c>
      <c r="N409" s="19">
        <v>44972</v>
      </c>
      <c r="O409" s="307">
        <v>50238</v>
      </c>
      <c r="P409" s="19">
        <v>48995</v>
      </c>
      <c r="Q409" s="307">
        <v>46215</v>
      </c>
      <c r="R409" s="19">
        <v>8905</v>
      </c>
      <c r="S409" s="307">
        <v>8508</v>
      </c>
      <c r="T409" s="19">
        <v>25939</v>
      </c>
      <c r="U409" s="307">
        <v>24299</v>
      </c>
      <c r="V409" s="19">
        <v>34844</v>
      </c>
      <c r="W409" s="307">
        <v>32807</v>
      </c>
      <c r="X409" s="19">
        <v>67651</v>
      </c>
      <c r="Y409" s="19">
        <v>17413</v>
      </c>
      <c r="Z409" s="307">
        <v>50238</v>
      </c>
    </row>
    <row r="410" spans="4:26">
      <c r="D410" s="26">
        <v>5162000</v>
      </c>
      <c r="E410" s="26" t="s">
        <v>253</v>
      </c>
      <c r="F410" s="306">
        <v>91346</v>
      </c>
      <c r="G410" s="19">
        <v>13166</v>
      </c>
      <c r="H410" s="19">
        <v>13501</v>
      </c>
      <c r="I410" s="19">
        <v>16978</v>
      </c>
      <c r="J410" s="19">
        <v>17063</v>
      </c>
      <c r="K410" s="19">
        <v>17453</v>
      </c>
      <c r="L410" s="307">
        <v>13185</v>
      </c>
      <c r="M410" s="19">
        <v>26667</v>
      </c>
      <c r="N410" s="19">
        <v>43645</v>
      </c>
      <c r="O410" s="307">
        <v>47701</v>
      </c>
      <c r="P410" s="19">
        <v>47264</v>
      </c>
      <c r="Q410" s="307">
        <v>44082</v>
      </c>
      <c r="R410" s="19">
        <v>8724</v>
      </c>
      <c r="S410" s="307">
        <v>8254</v>
      </c>
      <c r="T410" s="19">
        <v>24797</v>
      </c>
      <c r="U410" s="307">
        <v>22904</v>
      </c>
      <c r="V410" s="19">
        <v>33521</v>
      </c>
      <c r="W410" s="307">
        <v>31158</v>
      </c>
      <c r="X410" s="19">
        <v>64679</v>
      </c>
      <c r="Y410" s="19">
        <v>16978</v>
      </c>
      <c r="Z410" s="307">
        <v>47701</v>
      </c>
    </row>
    <row r="411" spans="4:26">
      <c r="D411" s="26">
        <v>5166000</v>
      </c>
      <c r="E411" s="26" t="s">
        <v>254</v>
      </c>
      <c r="F411" s="306">
        <v>57248</v>
      </c>
      <c r="G411" s="19">
        <v>7867</v>
      </c>
      <c r="H411" s="19">
        <v>8055</v>
      </c>
      <c r="I411" s="19">
        <v>10147</v>
      </c>
      <c r="J411" s="19">
        <v>10680</v>
      </c>
      <c r="K411" s="19">
        <v>11538</v>
      </c>
      <c r="L411" s="307">
        <v>8961</v>
      </c>
      <c r="M411" s="19">
        <v>15922</v>
      </c>
      <c r="N411" s="19">
        <v>26069</v>
      </c>
      <c r="O411" s="307">
        <v>31179</v>
      </c>
      <c r="P411" s="19">
        <v>29312</v>
      </c>
      <c r="Q411" s="307">
        <v>27936</v>
      </c>
      <c r="R411" s="19">
        <v>5228</v>
      </c>
      <c r="S411" s="307">
        <v>4919</v>
      </c>
      <c r="T411" s="19">
        <v>15896</v>
      </c>
      <c r="U411" s="307">
        <v>15283</v>
      </c>
      <c r="V411" s="19">
        <v>21124</v>
      </c>
      <c r="W411" s="307">
        <v>20202</v>
      </c>
      <c r="X411" s="19">
        <v>41326</v>
      </c>
      <c r="Y411" s="19">
        <v>10147</v>
      </c>
      <c r="Z411" s="307">
        <v>31179</v>
      </c>
    </row>
    <row r="412" spans="4:26">
      <c r="D412" s="26">
        <v>5170000</v>
      </c>
      <c r="E412" s="26" t="s">
        <v>256</v>
      </c>
      <c r="F412" s="306">
        <v>85942</v>
      </c>
      <c r="G412" s="19">
        <v>12146</v>
      </c>
      <c r="H412" s="19">
        <v>12371</v>
      </c>
      <c r="I412" s="19">
        <v>15490</v>
      </c>
      <c r="J412" s="19">
        <v>15851</v>
      </c>
      <c r="K412" s="19">
        <v>17014</v>
      </c>
      <c r="L412" s="307">
        <v>13070</v>
      </c>
      <c r="M412" s="19">
        <v>24517</v>
      </c>
      <c r="N412" s="19">
        <v>40007</v>
      </c>
      <c r="O412" s="307">
        <v>45935</v>
      </c>
      <c r="P412" s="19">
        <v>44421</v>
      </c>
      <c r="Q412" s="307">
        <v>41521</v>
      </c>
      <c r="R412" s="19">
        <v>7945</v>
      </c>
      <c r="S412" s="307">
        <v>7545</v>
      </c>
      <c r="T412" s="19">
        <v>23910</v>
      </c>
      <c r="U412" s="307">
        <v>22025</v>
      </c>
      <c r="V412" s="19">
        <v>31855</v>
      </c>
      <c r="W412" s="307">
        <v>29570</v>
      </c>
      <c r="X412" s="19">
        <v>61425</v>
      </c>
      <c r="Y412" s="19">
        <v>15490</v>
      </c>
      <c r="Z412" s="307">
        <v>45935</v>
      </c>
    </row>
    <row r="413" spans="4:26">
      <c r="D413" s="26">
        <v>5314000</v>
      </c>
      <c r="E413" s="26" t="s">
        <v>54</v>
      </c>
      <c r="F413" s="306">
        <v>69235</v>
      </c>
      <c r="G413" s="19">
        <v>9799</v>
      </c>
      <c r="H413" s="19">
        <v>9897</v>
      </c>
      <c r="I413" s="19">
        <v>12608</v>
      </c>
      <c r="J413" s="19">
        <v>12513</v>
      </c>
      <c r="K413" s="19">
        <v>12279</v>
      </c>
      <c r="L413" s="307">
        <v>12139</v>
      </c>
      <c r="M413" s="19">
        <v>19696</v>
      </c>
      <c r="N413" s="19">
        <v>32304</v>
      </c>
      <c r="O413" s="307">
        <v>36931</v>
      </c>
      <c r="P413" s="19">
        <v>35375</v>
      </c>
      <c r="Q413" s="307">
        <v>33860</v>
      </c>
      <c r="R413" s="19">
        <v>6456</v>
      </c>
      <c r="S413" s="307">
        <v>6152</v>
      </c>
      <c r="T413" s="19">
        <v>18726</v>
      </c>
      <c r="U413" s="307">
        <v>18205</v>
      </c>
      <c r="V413" s="19">
        <v>25182</v>
      </c>
      <c r="W413" s="307">
        <v>24357</v>
      </c>
      <c r="X413" s="19">
        <v>49539</v>
      </c>
      <c r="Y413" s="19">
        <v>12608</v>
      </c>
      <c r="Z413" s="307">
        <v>36931</v>
      </c>
    </row>
    <row r="414" spans="4:26">
      <c r="D414" s="26">
        <v>5315000</v>
      </c>
      <c r="E414" s="26" t="s">
        <v>55</v>
      </c>
      <c r="F414" s="306">
        <v>207433</v>
      </c>
      <c r="G414" s="19">
        <v>33253</v>
      </c>
      <c r="H414" s="19">
        <v>31528</v>
      </c>
      <c r="I414" s="19">
        <v>37827</v>
      </c>
      <c r="J414" s="19">
        <v>37210</v>
      </c>
      <c r="K414" s="19">
        <v>35518</v>
      </c>
      <c r="L414" s="307">
        <v>32097</v>
      </c>
      <c r="M414" s="19">
        <v>64781</v>
      </c>
      <c r="N414" s="19">
        <v>102608</v>
      </c>
      <c r="O414" s="307">
        <v>104825</v>
      </c>
      <c r="P414" s="19">
        <v>106103</v>
      </c>
      <c r="Q414" s="307">
        <v>101330</v>
      </c>
      <c r="R414" s="19">
        <v>19437</v>
      </c>
      <c r="S414" s="307">
        <v>18390</v>
      </c>
      <c r="T414" s="19">
        <v>53495</v>
      </c>
      <c r="U414" s="307">
        <v>51330</v>
      </c>
      <c r="V414" s="19">
        <v>72932</v>
      </c>
      <c r="W414" s="307">
        <v>69720</v>
      </c>
      <c r="X414" s="19">
        <v>142652</v>
      </c>
      <c r="Y414" s="19">
        <v>37827</v>
      </c>
      <c r="Z414" s="307">
        <v>104825</v>
      </c>
    </row>
    <row r="415" spans="4:26">
      <c r="D415" s="26">
        <v>5316000</v>
      </c>
      <c r="E415" s="26" t="s">
        <v>56</v>
      </c>
      <c r="F415" s="306">
        <v>33188</v>
      </c>
      <c r="G415" s="19">
        <v>4866</v>
      </c>
      <c r="H415" s="19">
        <v>4788</v>
      </c>
      <c r="I415" s="19">
        <v>6126</v>
      </c>
      <c r="J415" s="19">
        <v>6152</v>
      </c>
      <c r="K415" s="19">
        <v>6355</v>
      </c>
      <c r="L415" s="307">
        <v>4901</v>
      </c>
      <c r="M415" s="19">
        <v>9654</v>
      </c>
      <c r="N415" s="19">
        <v>15780</v>
      </c>
      <c r="O415" s="307">
        <v>17408</v>
      </c>
      <c r="P415" s="19">
        <v>17246</v>
      </c>
      <c r="Q415" s="307">
        <v>15942</v>
      </c>
      <c r="R415" s="19">
        <v>3180</v>
      </c>
      <c r="S415" s="307">
        <v>2946</v>
      </c>
      <c r="T415" s="19">
        <v>9124</v>
      </c>
      <c r="U415" s="307">
        <v>8284</v>
      </c>
      <c r="V415" s="19">
        <v>12304</v>
      </c>
      <c r="W415" s="307">
        <v>11230</v>
      </c>
      <c r="X415" s="19">
        <v>23534</v>
      </c>
      <c r="Y415" s="19">
        <v>6126</v>
      </c>
      <c r="Z415" s="307">
        <v>17408</v>
      </c>
    </row>
    <row r="416" spans="4:26">
      <c r="D416" s="26">
        <v>5334000</v>
      </c>
      <c r="E416" s="26" t="s">
        <v>257</v>
      </c>
      <c r="F416" s="306">
        <v>61828</v>
      </c>
      <c r="G416" s="19">
        <v>8792</v>
      </c>
      <c r="H416" s="19">
        <v>8809</v>
      </c>
      <c r="I416" s="19">
        <v>10939</v>
      </c>
      <c r="J416" s="19">
        <v>11276</v>
      </c>
      <c r="K416" s="19">
        <v>12128</v>
      </c>
      <c r="L416" s="307">
        <v>9884</v>
      </c>
      <c r="M416" s="19">
        <v>17601</v>
      </c>
      <c r="N416" s="19">
        <v>28540</v>
      </c>
      <c r="O416" s="307">
        <v>33288</v>
      </c>
      <c r="P416" s="19">
        <v>32004</v>
      </c>
      <c r="Q416" s="307">
        <v>29824</v>
      </c>
      <c r="R416" s="19">
        <v>5742</v>
      </c>
      <c r="S416" s="307">
        <v>5197</v>
      </c>
      <c r="T416" s="19">
        <v>17276</v>
      </c>
      <c r="U416" s="307">
        <v>16012</v>
      </c>
      <c r="V416" s="19">
        <v>23018</v>
      </c>
      <c r="W416" s="307">
        <v>21209</v>
      </c>
      <c r="X416" s="19">
        <v>44227</v>
      </c>
      <c r="Y416" s="19">
        <v>10939</v>
      </c>
      <c r="Z416" s="307">
        <v>33288</v>
      </c>
    </row>
    <row r="417" spans="4:26">
      <c r="D417" s="26">
        <v>5334002</v>
      </c>
      <c r="E417" s="26" t="s">
        <v>281</v>
      </c>
      <c r="F417" s="306">
        <v>46433</v>
      </c>
      <c r="G417" s="19">
        <v>6310</v>
      </c>
      <c r="H417" s="19">
        <v>5884</v>
      </c>
      <c r="I417" s="19">
        <v>7193</v>
      </c>
      <c r="J417" s="19">
        <v>7273</v>
      </c>
      <c r="K417" s="19">
        <v>7637</v>
      </c>
      <c r="L417" s="307">
        <v>12136</v>
      </c>
      <c r="M417" s="19">
        <v>12194</v>
      </c>
      <c r="N417" s="19">
        <v>19387</v>
      </c>
      <c r="O417" s="307">
        <v>27046</v>
      </c>
      <c r="P417" s="19">
        <v>24716</v>
      </c>
      <c r="Q417" s="307">
        <v>21717</v>
      </c>
      <c r="R417" s="19">
        <v>3676</v>
      </c>
      <c r="S417" s="307">
        <v>3517</v>
      </c>
      <c r="T417" s="19">
        <v>14829</v>
      </c>
      <c r="U417" s="307">
        <v>12217</v>
      </c>
      <c r="V417" s="19">
        <v>18505</v>
      </c>
      <c r="W417" s="307">
        <v>15734</v>
      </c>
      <c r="X417" s="19">
        <v>34239</v>
      </c>
      <c r="Y417" s="19">
        <v>7193</v>
      </c>
      <c r="Z417" s="307">
        <v>27046</v>
      </c>
    </row>
    <row r="418" spans="4:26">
      <c r="D418" s="26">
        <v>5358000</v>
      </c>
      <c r="E418" s="26" t="s">
        <v>258</v>
      </c>
      <c r="F418" s="306">
        <v>53004</v>
      </c>
      <c r="G418" s="19">
        <v>7688</v>
      </c>
      <c r="H418" s="19">
        <v>7531</v>
      </c>
      <c r="I418" s="19">
        <v>9434</v>
      </c>
      <c r="J418" s="19">
        <v>9718</v>
      </c>
      <c r="K418" s="19">
        <v>10148</v>
      </c>
      <c r="L418" s="307">
        <v>8485</v>
      </c>
      <c r="M418" s="19">
        <v>15219</v>
      </c>
      <c r="N418" s="19">
        <v>24653</v>
      </c>
      <c r="O418" s="307">
        <v>28351</v>
      </c>
      <c r="P418" s="19">
        <v>27646</v>
      </c>
      <c r="Q418" s="307">
        <v>25358</v>
      </c>
      <c r="R418" s="19">
        <v>4853</v>
      </c>
      <c r="S418" s="307">
        <v>4581</v>
      </c>
      <c r="T418" s="19">
        <v>14890</v>
      </c>
      <c r="U418" s="307">
        <v>13461</v>
      </c>
      <c r="V418" s="19">
        <v>19743</v>
      </c>
      <c r="W418" s="307">
        <v>18042</v>
      </c>
      <c r="X418" s="19">
        <v>37785</v>
      </c>
      <c r="Y418" s="19">
        <v>9434</v>
      </c>
      <c r="Z418" s="307">
        <v>28351</v>
      </c>
    </row>
    <row r="419" spans="4:26">
      <c r="D419" s="26">
        <v>5362000</v>
      </c>
      <c r="E419" s="26" t="s">
        <v>329</v>
      </c>
      <c r="F419" s="306">
        <v>96164</v>
      </c>
      <c r="G419" s="19">
        <v>14037</v>
      </c>
      <c r="H419" s="19">
        <v>14303</v>
      </c>
      <c r="I419" s="19">
        <v>17551</v>
      </c>
      <c r="J419" s="19">
        <v>17609</v>
      </c>
      <c r="K419" s="19">
        <v>18067</v>
      </c>
      <c r="L419" s="307">
        <v>14597</v>
      </c>
      <c r="M419" s="19">
        <v>28340</v>
      </c>
      <c r="N419" s="19">
        <v>45891</v>
      </c>
      <c r="O419" s="307">
        <v>50273</v>
      </c>
      <c r="P419" s="19">
        <v>49685</v>
      </c>
      <c r="Q419" s="307">
        <v>46479</v>
      </c>
      <c r="R419" s="19">
        <v>8989</v>
      </c>
      <c r="S419" s="307">
        <v>8562</v>
      </c>
      <c r="T419" s="19">
        <v>26022</v>
      </c>
      <c r="U419" s="307">
        <v>24251</v>
      </c>
      <c r="V419" s="19">
        <v>35011</v>
      </c>
      <c r="W419" s="307">
        <v>32813</v>
      </c>
      <c r="X419" s="19">
        <v>67824</v>
      </c>
      <c r="Y419" s="19">
        <v>17551</v>
      </c>
      <c r="Z419" s="307">
        <v>50273</v>
      </c>
    </row>
    <row r="420" spans="4:26">
      <c r="D420" s="26">
        <v>5366000</v>
      </c>
      <c r="E420" s="26" t="s">
        <v>259</v>
      </c>
      <c r="F420" s="306">
        <v>38505</v>
      </c>
      <c r="G420" s="19">
        <v>5472</v>
      </c>
      <c r="H420" s="19">
        <v>5412</v>
      </c>
      <c r="I420" s="19">
        <v>6829</v>
      </c>
      <c r="J420" s="19">
        <v>7121</v>
      </c>
      <c r="K420" s="19">
        <v>7599</v>
      </c>
      <c r="L420" s="307">
        <v>6072</v>
      </c>
      <c r="M420" s="19">
        <v>10884</v>
      </c>
      <c r="N420" s="19">
        <v>17713</v>
      </c>
      <c r="O420" s="307">
        <v>20792</v>
      </c>
      <c r="P420" s="19">
        <v>19679</v>
      </c>
      <c r="Q420" s="307">
        <v>18826</v>
      </c>
      <c r="R420" s="19">
        <v>3551</v>
      </c>
      <c r="S420" s="307">
        <v>3278</v>
      </c>
      <c r="T420" s="19">
        <v>10683</v>
      </c>
      <c r="U420" s="307">
        <v>10109</v>
      </c>
      <c r="V420" s="19">
        <v>14234</v>
      </c>
      <c r="W420" s="307">
        <v>13387</v>
      </c>
      <c r="X420" s="19">
        <v>27621</v>
      </c>
      <c r="Y420" s="19">
        <v>6829</v>
      </c>
      <c r="Z420" s="307">
        <v>20792</v>
      </c>
    </row>
    <row r="421" spans="4:26">
      <c r="D421" s="26">
        <v>5370000</v>
      </c>
      <c r="E421" s="26" t="s">
        <v>260</v>
      </c>
      <c r="F421" s="306">
        <v>51298</v>
      </c>
      <c r="G421" s="19">
        <v>7221</v>
      </c>
      <c r="H421" s="19">
        <v>7203</v>
      </c>
      <c r="I421" s="19">
        <v>9116</v>
      </c>
      <c r="J421" s="19">
        <v>9351</v>
      </c>
      <c r="K421" s="19">
        <v>10221</v>
      </c>
      <c r="L421" s="307">
        <v>8186</v>
      </c>
      <c r="M421" s="19">
        <v>14424</v>
      </c>
      <c r="N421" s="19">
        <v>23540</v>
      </c>
      <c r="O421" s="307">
        <v>27758</v>
      </c>
      <c r="P421" s="19">
        <v>26671</v>
      </c>
      <c r="Q421" s="307">
        <v>24627</v>
      </c>
      <c r="R421" s="19">
        <v>4632</v>
      </c>
      <c r="S421" s="307">
        <v>4484</v>
      </c>
      <c r="T421" s="19">
        <v>14611</v>
      </c>
      <c r="U421" s="307">
        <v>13147</v>
      </c>
      <c r="V421" s="19">
        <v>19243</v>
      </c>
      <c r="W421" s="307">
        <v>17631</v>
      </c>
      <c r="X421" s="19">
        <v>36874</v>
      </c>
      <c r="Y421" s="19">
        <v>9116</v>
      </c>
      <c r="Z421" s="307">
        <v>27758</v>
      </c>
    </row>
    <row r="422" spans="4:26">
      <c r="D422" s="26">
        <v>5374000</v>
      </c>
      <c r="E422" s="26" t="s">
        <v>261</v>
      </c>
      <c r="F422" s="306">
        <v>56728</v>
      </c>
      <c r="G422" s="19">
        <v>8079</v>
      </c>
      <c r="H422" s="19">
        <v>8010</v>
      </c>
      <c r="I422" s="19">
        <v>10165</v>
      </c>
      <c r="J422" s="19">
        <v>10277</v>
      </c>
      <c r="K422" s="19">
        <v>11184</v>
      </c>
      <c r="L422" s="307">
        <v>9013</v>
      </c>
      <c r="M422" s="19">
        <v>16089</v>
      </c>
      <c r="N422" s="19">
        <v>26254</v>
      </c>
      <c r="O422" s="307">
        <v>30474</v>
      </c>
      <c r="P422" s="19">
        <v>29105</v>
      </c>
      <c r="Q422" s="307">
        <v>27623</v>
      </c>
      <c r="R422" s="19">
        <v>5235</v>
      </c>
      <c r="S422" s="307">
        <v>4930</v>
      </c>
      <c r="T422" s="19">
        <v>15657</v>
      </c>
      <c r="U422" s="307">
        <v>14817</v>
      </c>
      <c r="V422" s="19">
        <v>20892</v>
      </c>
      <c r="W422" s="307">
        <v>19747</v>
      </c>
      <c r="X422" s="19">
        <v>40639</v>
      </c>
      <c r="Y422" s="19">
        <v>10165</v>
      </c>
      <c r="Z422" s="307">
        <v>30474</v>
      </c>
    </row>
    <row r="423" spans="4:26">
      <c r="D423" s="26">
        <v>5378000</v>
      </c>
      <c r="E423" s="26" t="s">
        <v>262</v>
      </c>
      <c r="F423" s="306">
        <v>56201</v>
      </c>
      <c r="G423" s="19">
        <v>7548</v>
      </c>
      <c r="H423" s="19">
        <v>7989</v>
      </c>
      <c r="I423" s="19">
        <v>10266</v>
      </c>
      <c r="J423" s="19">
        <v>10540</v>
      </c>
      <c r="K423" s="19">
        <v>11304</v>
      </c>
      <c r="L423" s="307">
        <v>8554</v>
      </c>
      <c r="M423" s="19">
        <v>15537</v>
      </c>
      <c r="N423" s="19">
        <v>25803</v>
      </c>
      <c r="O423" s="307">
        <v>30398</v>
      </c>
      <c r="P423" s="19">
        <v>29215</v>
      </c>
      <c r="Q423" s="307">
        <v>26986</v>
      </c>
      <c r="R423" s="19">
        <v>5377</v>
      </c>
      <c r="S423" s="307">
        <v>4889</v>
      </c>
      <c r="T423" s="19">
        <v>15870</v>
      </c>
      <c r="U423" s="307">
        <v>14528</v>
      </c>
      <c r="V423" s="19">
        <v>21247</v>
      </c>
      <c r="W423" s="307">
        <v>19417</v>
      </c>
      <c r="X423" s="19">
        <v>40664</v>
      </c>
      <c r="Y423" s="19">
        <v>10266</v>
      </c>
      <c r="Z423" s="307">
        <v>30398</v>
      </c>
    </row>
    <row r="424" spans="4:26">
      <c r="D424" s="26">
        <v>5382000</v>
      </c>
      <c r="E424" s="26" t="s">
        <v>263</v>
      </c>
      <c r="F424" s="306">
        <v>124849</v>
      </c>
      <c r="G424" s="19">
        <v>17011</v>
      </c>
      <c r="H424" s="19">
        <v>17816</v>
      </c>
      <c r="I424" s="19">
        <v>22900</v>
      </c>
      <c r="J424" s="19">
        <v>23366</v>
      </c>
      <c r="K424" s="19">
        <v>24431</v>
      </c>
      <c r="L424" s="307">
        <v>19325</v>
      </c>
      <c r="M424" s="19">
        <v>34827</v>
      </c>
      <c r="N424" s="19">
        <v>57727</v>
      </c>
      <c r="O424" s="307">
        <v>67122</v>
      </c>
      <c r="P424" s="19">
        <v>65062</v>
      </c>
      <c r="Q424" s="307">
        <v>59787</v>
      </c>
      <c r="R424" s="19">
        <v>11942</v>
      </c>
      <c r="S424" s="307">
        <v>10958</v>
      </c>
      <c r="T424" s="19">
        <v>35019</v>
      </c>
      <c r="U424" s="307">
        <v>32103</v>
      </c>
      <c r="V424" s="19">
        <v>46961</v>
      </c>
      <c r="W424" s="307">
        <v>43061</v>
      </c>
      <c r="X424" s="19">
        <v>90022</v>
      </c>
      <c r="Y424" s="19">
        <v>22900</v>
      </c>
      <c r="Z424" s="307">
        <v>67122</v>
      </c>
    </row>
    <row r="425" spans="4:26">
      <c r="D425" s="26">
        <v>5512000</v>
      </c>
      <c r="E425" s="26" t="s">
        <v>95</v>
      </c>
      <c r="F425" s="306">
        <v>22058</v>
      </c>
      <c r="G425" s="19">
        <v>3176</v>
      </c>
      <c r="H425" s="19">
        <v>3176</v>
      </c>
      <c r="I425" s="19">
        <v>3864</v>
      </c>
      <c r="J425" s="19">
        <v>4018</v>
      </c>
      <c r="K425" s="19">
        <v>4278</v>
      </c>
      <c r="L425" s="307">
        <v>3546</v>
      </c>
      <c r="M425" s="19">
        <v>6352</v>
      </c>
      <c r="N425" s="19">
        <v>10216</v>
      </c>
      <c r="O425" s="307">
        <v>11842</v>
      </c>
      <c r="P425" s="19">
        <v>11438</v>
      </c>
      <c r="Q425" s="307">
        <v>10620</v>
      </c>
      <c r="R425" s="19">
        <v>2037</v>
      </c>
      <c r="S425" s="307">
        <v>1827</v>
      </c>
      <c r="T425" s="19">
        <v>6106</v>
      </c>
      <c r="U425" s="307">
        <v>5736</v>
      </c>
      <c r="V425" s="19">
        <v>8143</v>
      </c>
      <c r="W425" s="307">
        <v>7563</v>
      </c>
      <c r="X425" s="19">
        <v>15706</v>
      </c>
      <c r="Y425" s="19">
        <v>3864</v>
      </c>
      <c r="Z425" s="307">
        <v>11842</v>
      </c>
    </row>
    <row r="426" spans="4:26">
      <c r="D426" s="26">
        <v>5513000</v>
      </c>
      <c r="E426" s="26" t="s">
        <v>96</v>
      </c>
      <c r="F426" s="306">
        <v>54873</v>
      </c>
      <c r="G426" s="19">
        <v>8352</v>
      </c>
      <c r="H426" s="19">
        <v>7991</v>
      </c>
      <c r="I426" s="19">
        <v>9802</v>
      </c>
      <c r="J426" s="19">
        <v>10059</v>
      </c>
      <c r="K426" s="19">
        <v>10245</v>
      </c>
      <c r="L426" s="307">
        <v>8424</v>
      </c>
      <c r="M426" s="19">
        <v>16343</v>
      </c>
      <c r="N426" s="19">
        <v>26145</v>
      </c>
      <c r="O426" s="307">
        <v>28728</v>
      </c>
      <c r="P426" s="19">
        <v>28549</v>
      </c>
      <c r="Q426" s="307">
        <v>26324</v>
      </c>
      <c r="R426" s="19">
        <v>5081</v>
      </c>
      <c r="S426" s="307">
        <v>4721</v>
      </c>
      <c r="T426" s="19">
        <v>15126</v>
      </c>
      <c r="U426" s="307">
        <v>13602</v>
      </c>
      <c r="V426" s="19">
        <v>20207</v>
      </c>
      <c r="W426" s="307">
        <v>18323</v>
      </c>
      <c r="X426" s="19">
        <v>38530</v>
      </c>
      <c r="Y426" s="19">
        <v>9802</v>
      </c>
      <c r="Z426" s="307">
        <v>28728</v>
      </c>
    </row>
    <row r="427" spans="4:26">
      <c r="D427" s="26">
        <v>5515000</v>
      </c>
      <c r="E427" s="26" t="s">
        <v>97</v>
      </c>
      <c r="F427" s="306">
        <v>60077</v>
      </c>
      <c r="G427" s="19">
        <v>8825</v>
      </c>
      <c r="H427" s="19">
        <v>8372</v>
      </c>
      <c r="I427" s="19">
        <v>10210</v>
      </c>
      <c r="J427" s="19">
        <v>10051</v>
      </c>
      <c r="K427" s="19">
        <v>9743</v>
      </c>
      <c r="L427" s="307">
        <v>12876</v>
      </c>
      <c r="M427" s="19">
        <v>17197</v>
      </c>
      <c r="N427" s="19">
        <v>27407</v>
      </c>
      <c r="O427" s="307">
        <v>32670</v>
      </c>
      <c r="P427" s="19">
        <v>30183</v>
      </c>
      <c r="Q427" s="307">
        <v>29894</v>
      </c>
      <c r="R427" s="19">
        <v>5213</v>
      </c>
      <c r="S427" s="307">
        <v>4997</v>
      </c>
      <c r="T427" s="19">
        <v>16093</v>
      </c>
      <c r="U427" s="307">
        <v>16577</v>
      </c>
      <c r="V427" s="19">
        <v>21306</v>
      </c>
      <c r="W427" s="307">
        <v>21574</v>
      </c>
      <c r="X427" s="19">
        <v>42880</v>
      </c>
      <c r="Y427" s="19">
        <v>10210</v>
      </c>
      <c r="Z427" s="307">
        <v>32670</v>
      </c>
    </row>
    <row r="428" spans="4:26">
      <c r="D428" s="26">
        <v>5554000</v>
      </c>
      <c r="E428" s="26" t="s">
        <v>264</v>
      </c>
      <c r="F428" s="306">
        <v>80921</v>
      </c>
      <c r="G428" s="19">
        <v>11564</v>
      </c>
      <c r="H428" s="19">
        <v>11175</v>
      </c>
      <c r="I428" s="19">
        <v>14361</v>
      </c>
      <c r="J428" s="19">
        <v>14936</v>
      </c>
      <c r="K428" s="19">
        <v>16171</v>
      </c>
      <c r="L428" s="307">
        <v>12714</v>
      </c>
      <c r="M428" s="19">
        <v>22739</v>
      </c>
      <c r="N428" s="19">
        <v>37100</v>
      </c>
      <c r="O428" s="307">
        <v>43821</v>
      </c>
      <c r="P428" s="19">
        <v>41747</v>
      </c>
      <c r="Q428" s="307">
        <v>39174</v>
      </c>
      <c r="R428" s="19">
        <v>7266</v>
      </c>
      <c r="S428" s="307">
        <v>7095</v>
      </c>
      <c r="T428" s="19">
        <v>22820</v>
      </c>
      <c r="U428" s="307">
        <v>21001</v>
      </c>
      <c r="V428" s="19">
        <v>30086</v>
      </c>
      <c r="W428" s="307">
        <v>28096</v>
      </c>
      <c r="X428" s="19">
        <v>58182</v>
      </c>
      <c r="Y428" s="19">
        <v>14361</v>
      </c>
      <c r="Z428" s="307">
        <v>43821</v>
      </c>
    </row>
    <row r="429" spans="4:26">
      <c r="D429" s="26">
        <v>5558000</v>
      </c>
      <c r="E429" s="26" t="s">
        <v>265</v>
      </c>
      <c r="F429" s="306">
        <v>45731</v>
      </c>
      <c r="G429" s="19">
        <v>6473</v>
      </c>
      <c r="H429" s="19">
        <v>6582</v>
      </c>
      <c r="I429" s="19">
        <v>7924</v>
      </c>
      <c r="J429" s="19">
        <v>8251</v>
      </c>
      <c r="K429" s="19">
        <v>9124</v>
      </c>
      <c r="L429" s="307">
        <v>7377</v>
      </c>
      <c r="M429" s="19">
        <v>13055</v>
      </c>
      <c r="N429" s="19">
        <v>20979</v>
      </c>
      <c r="O429" s="307">
        <v>24752</v>
      </c>
      <c r="P429" s="19">
        <v>23673</v>
      </c>
      <c r="Q429" s="307">
        <v>22058</v>
      </c>
      <c r="R429" s="19">
        <v>4139</v>
      </c>
      <c r="S429" s="307">
        <v>3785</v>
      </c>
      <c r="T429" s="19">
        <v>12897</v>
      </c>
      <c r="U429" s="307">
        <v>11855</v>
      </c>
      <c r="V429" s="19">
        <v>17036</v>
      </c>
      <c r="W429" s="307">
        <v>15640</v>
      </c>
      <c r="X429" s="19">
        <v>32676</v>
      </c>
      <c r="Y429" s="19">
        <v>7924</v>
      </c>
      <c r="Z429" s="307">
        <v>24752</v>
      </c>
    </row>
    <row r="430" spans="4:26">
      <c r="D430" s="26">
        <v>5562000</v>
      </c>
      <c r="E430" s="26" t="s">
        <v>330</v>
      </c>
      <c r="F430" s="306">
        <v>118385</v>
      </c>
      <c r="G430" s="19">
        <v>17082</v>
      </c>
      <c r="H430" s="19">
        <v>16982</v>
      </c>
      <c r="I430" s="19">
        <v>21127</v>
      </c>
      <c r="J430" s="19">
        <v>21496</v>
      </c>
      <c r="K430" s="19">
        <v>22977</v>
      </c>
      <c r="L430" s="307">
        <v>18721</v>
      </c>
      <c r="M430" s="19">
        <v>34064</v>
      </c>
      <c r="N430" s="19">
        <v>55191</v>
      </c>
      <c r="O430" s="307">
        <v>63194</v>
      </c>
      <c r="P430" s="19">
        <v>61281</v>
      </c>
      <c r="Q430" s="307">
        <v>57104</v>
      </c>
      <c r="R430" s="19">
        <v>10931</v>
      </c>
      <c r="S430" s="307">
        <v>10196</v>
      </c>
      <c r="T430" s="19">
        <v>32847</v>
      </c>
      <c r="U430" s="307">
        <v>30347</v>
      </c>
      <c r="V430" s="19">
        <v>43778</v>
      </c>
      <c r="W430" s="307">
        <v>40543</v>
      </c>
      <c r="X430" s="19">
        <v>84321</v>
      </c>
      <c r="Y430" s="19">
        <v>21127</v>
      </c>
      <c r="Z430" s="307">
        <v>63194</v>
      </c>
    </row>
    <row r="431" spans="4:26">
      <c r="D431" s="26">
        <v>5566000</v>
      </c>
      <c r="E431" s="26" t="s">
        <v>266</v>
      </c>
      <c r="F431" s="306">
        <v>96621</v>
      </c>
      <c r="G431" s="19">
        <v>13667</v>
      </c>
      <c r="H431" s="19">
        <v>13377</v>
      </c>
      <c r="I431" s="19">
        <v>17008</v>
      </c>
      <c r="J431" s="19">
        <v>17651</v>
      </c>
      <c r="K431" s="19">
        <v>19101</v>
      </c>
      <c r="L431" s="307">
        <v>15817</v>
      </c>
      <c r="M431" s="19">
        <v>27044</v>
      </c>
      <c r="N431" s="19">
        <v>44052</v>
      </c>
      <c r="O431" s="307">
        <v>52569</v>
      </c>
      <c r="P431" s="19">
        <v>50049</v>
      </c>
      <c r="Q431" s="307">
        <v>46572</v>
      </c>
      <c r="R431" s="19">
        <v>8788</v>
      </c>
      <c r="S431" s="307">
        <v>8220</v>
      </c>
      <c r="T431" s="19">
        <v>27299</v>
      </c>
      <c r="U431" s="307">
        <v>25270</v>
      </c>
      <c r="V431" s="19">
        <v>36087</v>
      </c>
      <c r="W431" s="307">
        <v>33490</v>
      </c>
      <c r="X431" s="19">
        <v>69577</v>
      </c>
      <c r="Y431" s="19">
        <v>17008</v>
      </c>
      <c r="Z431" s="307">
        <v>52569</v>
      </c>
    </row>
    <row r="432" spans="4:26">
      <c r="D432" s="26">
        <v>5570000</v>
      </c>
      <c r="E432" s="26" t="s">
        <v>267</v>
      </c>
      <c r="F432" s="306">
        <v>58723</v>
      </c>
      <c r="G432" s="19">
        <v>7892</v>
      </c>
      <c r="H432" s="19">
        <v>8131</v>
      </c>
      <c r="I432" s="19">
        <v>10315</v>
      </c>
      <c r="J432" s="19">
        <v>10780</v>
      </c>
      <c r="K432" s="19">
        <v>12053</v>
      </c>
      <c r="L432" s="307">
        <v>9552</v>
      </c>
      <c r="M432" s="19">
        <v>16023</v>
      </c>
      <c r="N432" s="19">
        <v>26338</v>
      </c>
      <c r="O432" s="307">
        <v>32385</v>
      </c>
      <c r="P432" s="19">
        <v>30317</v>
      </c>
      <c r="Q432" s="307">
        <v>28406</v>
      </c>
      <c r="R432" s="19">
        <v>5358</v>
      </c>
      <c r="S432" s="307">
        <v>4957</v>
      </c>
      <c r="T432" s="19">
        <v>16741</v>
      </c>
      <c r="U432" s="307">
        <v>15644</v>
      </c>
      <c r="V432" s="19">
        <v>22099</v>
      </c>
      <c r="W432" s="307">
        <v>20601</v>
      </c>
      <c r="X432" s="19">
        <v>42700</v>
      </c>
      <c r="Y432" s="19">
        <v>10315</v>
      </c>
      <c r="Z432" s="307">
        <v>32385</v>
      </c>
    </row>
    <row r="433" spans="4:26">
      <c r="D433" s="26">
        <v>5711000</v>
      </c>
      <c r="E433" s="26" t="s">
        <v>368</v>
      </c>
      <c r="F433" s="306">
        <v>69357</v>
      </c>
      <c r="G433" s="19">
        <v>10184</v>
      </c>
      <c r="H433" s="19">
        <v>9691</v>
      </c>
      <c r="I433" s="19">
        <v>12339</v>
      </c>
      <c r="J433" s="19">
        <v>12472</v>
      </c>
      <c r="K433" s="19">
        <v>12884</v>
      </c>
      <c r="L433" s="307">
        <v>11787</v>
      </c>
      <c r="M433" s="19">
        <v>19875</v>
      </c>
      <c r="N433" s="19">
        <v>32214</v>
      </c>
      <c r="O433" s="307">
        <v>37143</v>
      </c>
      <c r="P433" s="19">
        <v>35336</v>
      </c>
      <c r="Q433" s="307">
        <v>34021</v>
      </c>
      <c r="R433" s="19">
        <v>6307</v>
      </c>
      <c r="S433" s="307">
        <v>6032</v>
      </c>
      <c r="T433" s="19">
        <v>18886</v>
      </c>
      <c r="U433" s="307">
        <v>18257</v>
      </c>
      <c r="V433" s="19">
        <v>25193</v>
      </c>
      <c r="W433" s="307">
        <v>24289</v>
      </c>
      <c r="X433" s="19">
        <v>49482</v>
      </c>
      <c r="Y433" s="19">
        <v>12339</v>
      </c>
      <c r="Z433" s="307">
        <v>37143</v>
      </c>
    </row>
    <row r="434" spans="4:26">
      <c r="D434" s="26">
        <v>5754000</v>
      </c>
      <c r="E434" s="26" t="s">
        <v>268</v>
      </c>
      <c r="F434" s="306">
        <v>78096</v>
      </c>
      <c r="G434" s="19">
        <v>11009</v>
      </c>
      <c r="H434" s="19">
        <v>10940</v>
      </c>
      <c r="I434" s="19">
        <v>13816</v>
      </c>
      <c r="J434" s="19">
        <v>14277</v>
      </c>
      <c r="K434" s="19">
        <v>15464</v>
      </c>
      <c r="L434" s="307">
        <v>12590</v>
      </c>
      <c r="M434" s="19">
        <v>21949</v>
      </c>
      <c r="N434" s="19">
        <v>35765</v>
      </c>
      <c r="O434" s="307">
        <v>42331</v>
      </c>
      <c r="P434" s="19">
        <v>40444</v>
      </c>
      <c r="Q434" s="307">
        <v>37652</v>
      </c>
      <c r="R434" s="19">
        <v>7014</v>
      </c>
      <c r="S434" s="307">
        <v>6802</v>
      </c>
      <c r="T434" s="19">
        <v>22158</v>
      </c>
      <c r="U434" s="307">
        <v>20173</v>
      </c>
      <c r="V434" s="19">
        <v>29172</v>
      </c>
      <c r="W434" s="307">
        <v>26975</v>
      </c>
      <c r="X434" s="19">
        <v>56147</v>
      </c>
      <c r="Y434" s="19">
        <v>13816</v>
      </c>
      <c r="Z434" s="307">
        <v>42331</v>
      </c>
    </row>
    <row r="435" spans="4:26">
      <c r="D435" s="26">
        <v>5758000</v>
      </c>
      <c r="E435" s="26" t="s">
        <v>270</v>
      </c>
      <c r="F435" s="306">
        <v>50795</v>
      </c>
      <c r="G435" s="19">
        <v>7025</v>
      </c>
      <c r="H435" s="19">
        <v>7146</v>
      </c>
      <c r="I435" s="19">
        <v>9096</v>
      </c>
      <c r="J435" s="19">
        <v>9459</v>
      </c>
      <c r="K435" s="19">
        <v>10047</v>
      </c>
      <c r="L435" s="307">
        <v>8022</v>
      </c>
      <c r="M435" s="19">
        <v>14171</v>
      </c>
      <c r="N435" s="19">
        <v>23267</v>
      </c>
      <c r="O435" s="307">
        <v>27528</v>
      </c>
      <c r="P435" s="19">
        <v>26301</v>
      </c>
      <c r="Q435" s="307">
        <v>24494</v>
      </c>
      <c r="R435" s="19">
        <v>4702</v>
      </c>
      <c r="S435" s="307">
        <v>4394</v>
      </c>
      <c r="T435" s="19">
        <v>14303</v>
      </c>
      <c r="U435" s="307">
        <v>13225</v>
      </c>
      <c r="V435" s="19">
        <v>19005</v>
      </c>
      <c r="W435" s="307">
        <v>17619</v>
      </c>
      <c r="X435" s="19">
        <v>36624</v>
      </c>
      <c r="Y435" s="19">
        <v>9096</v>
      </c>
      <c r="Z435" s="307">
        <v>27528</v>
      </c>
    </row>
    <row r="436" spans="4:26">
      <c r="D436" s="26">
        <v>5762000</v>
      </c>
      <c r="E436" s="26" t="s">
        <v>271</v>
      </c>
      <c r="F436" s="306">
        <v>28039</v>
      </c>
      <c r="G436" s="19">
        <v>3652</v>
      </c>
      <c r="H436" s="19">
        <v>3744</v>
      </c>
      <c r="I436" s="19">
        <v>4866</v>
      </c>
      <c r="J436" s="19">
        <v>5347</v>
      </c>
      <c r="K436" s="19">
        <v>5905</v>
      </c>
      <c r="L436" s="307">
        <v>4525</v>
      </c>
      <c r="M436" s="19">
        <v>7396</v>
      </c>
      <c r="N436" s="19">
        <v>12262</v>
      </c>
      <c r="O436" s="307">
        <v>15777</v>
      </c>
      <c r="P436" s="19">
        <v>14539</v>
      </c>
      <c r="Q436" s="307">
        <v>13500</v>
      </c>
      <c r="R436" s="19">
        <v>2509</v>
      </c>
      <c r="S436" s="307">
        <v>2357</v>
      </c>
      <c r="T436" s="19">
        <v>8207</v>
      </c>
      <c r="U436" s="307">
        <v>7570</v>
      </c>
      <c r="V436" s="19">
        <v>10716</v>
      </c>
      <c r="W436" s="307">
        <v>9927</v>
      </c>
      <c r="X436" s="19">
        <v>20643</v>
      </c>
      <c r="Y436" s="19">
        <v>4866</v>
      </c>
      <c r="Z436" s="307">
        <v>15777</v>
      </c>
    </row>
    <row r="437" spans="4:26">
      <c r="D437" s="26">
        <v>5766000</v>
      </c>
      <c r="E437" s="26" t="s">
        <v>272</v>
      </c>
      <c r="F437" s="306">
        <v>73743</v>
      </c>
      <c r="G437" s="19">
        <v>10257</v>
      </c>
      <c r="H437" s="19">
        <v>10330</v>
      </c>
      <c r="I437" s="19">
        <v>13440</v>
      </c>
      <c r="J437" s="19">
        <v>13912</v>
      </c>
      <c r="K437" s="19">
        <v>14387</v>
      </c>
      <c r="L437" s="307">
        <v>11417</v>
      </c>
      <c r="M437" s="19">
        <v>20587</v>
      </c>
      <c r="N437" s="19">
        <v>34027</v>
      </c>
      <c r="O437" s="307">
        <v>39716</v>
      </c>
      <c r="P437" s="19">
        <v>38071</v>
      </c>
      <c r="Q437" s="307">
        <v>35672</v>
      </c>
      <c r="R437" s="19">
        <v>6957</v>
      </c>
      <c r="S437" s="307">
        <v>6483</v>
      </c>
      <c r="T437" s="19">
        <v>20502</v>
      </c>
      <c r="U437" s="307">
        <v>19214</v>
      </c>
      <c r="V437" s="19">
        <v>27459</v>
      </c>
      <c r="W437" s="307">
        <v>25697</v>
      </c>
      <c r="X437" s="19">
        <v>53156</v>
      </c>
      <c r="Y437" s="19">
        <v>13440</v>
      </c>
      <c r="Z437" s="307">
        <v>39716</v>
      </c>
    </row>
    <row r="438" spans="4:26">
      <c r="D438" s="26">
        <v>5770000</v>
      </c>
      <c r="E438" s="26" t="s">
        <v>273</v>
      </c>
      <c r="F438" s="306">
        <v>64625</v>
      </c>
      <c r="G438" s="19">
        <v>8871</v>
      </c>
      <c r="H438" s="19">
        <v>9151</v>
      </c>
      <c r="I438" s="19">
        <v>11534</v>
      </c>
      <c r="J438" s="19">
        <v>12020</v>
      </c>
      <c r="K438" s="19">
        <v>12851</v>
      </c>
      <c r="L438" s="307">
        <v>10198</v>
      </c>
      <c r="M438" s="19">
        <v>18022</v>
      </c>
      <c r="N438" s="19">
        <v>29556</v>
      </c>
      <c r="O438" s="307">
        <v>35069</v>
      </c>
      <c r="P438" s="19">
        <v>33507</v>
      </c>
      <c r="Q438" s="307">
        <v>31118</v>
      </c>
      <c r="R438" s="19">
        <v>5880</v>
      </c>
      <c r="S438" s="307">
        <v>5654</v>
      </c>
      <c r="T438" s="19">
        <v>18234</v>
      </c>
      <c r="U438" s="307">
        <v>16835</v>
      </c>
      <c r="V438" s="19">
        <v>24114</v>
      </c>
      <c r="W438" s="307">
        <v>22489</v>
      </c>
      <c r="X438" s="19">
        <v>46603</v>
      </c>
      <c r="Y438" s="19">
        <v>11534</v>
      </c>
      <c r="Z438" s="307">
        <v>35069</v>
      </c>
    </row>
    <row r="439" spans="4:26">
      <c r="D439" s="26">
        <v>5774000</v>
      </c>
      <c r="E439" s="26" t="s">
        <v>274</v>
      </c>
      <c r="F439" s="306">
        <v>65614</v>
      </c>
      <c r="G439" s="19">
        <v>9235</v>
      </c>
      <c r="H439" s="19">
        <v>9358</v>
      </c>
      <c r="I439" s="19">
        <v>11580</v>
      </c>
      <c r="J439" s="19">
        <v>11677</v>
      </c>
      <c r="K439" s="19">
        <v>12379</v>
      </c>
      <c r="L439" s="307">
        <v>11385</v>
      </c>
      <c r="M439" s="19">
        <v>18593</v>
      </c>
      <c r="N439" s="19">
        <v>30173</v>
      </c>
      <c r="O439" s="307">
        <v>35441</v>
      </c>
      <c r="P439" s="19">
        <v>33900</v>
      </c>
      <c r="Q439" s="307">
        <v>31714</v>
      </c>
      <c r="R439" s="19">
        <v>5903</v>
      </c>
      <c r="S439" s="307">
        <v>5677</v>
      </c>
      <c r="T439" s="19">
        <v>18408</v>
      </c>
      <c r="U439" s="307">
        <v>17033</v>
      </c>
      <c r="V439" s="19">
        <v>24311</v>
      </c>
      <c r="W439" s="307">
        <v>22710</v>
      </c>
      <c r="X439" s="19">
        <v>47021</v>
      </c>
      <c r="Y439" s="19">
        <v>11580</v>
      </c>
      <c r="Z439" s="307">
        <v>35441</v>
      </c>
    </row>
    <row r="440" spans="4:26">
      <c r="D440" s="26">
        <v>5954000</v>
      </c>
      <c r="E440" s="26" t="s">
        <v>331</v>
      </c>
      <c r="F440" s="306">
        <v>59527</v>
      </c>
      <c r="G440" s="19">
        <v>8782</v>
      </c>
      <c r="H440" s="19">
        <v>8693</v>
      </c>
      <c r="I440" s="19">
        <v>10702</v>
      </c>
      <c r="J440" s="19">
        <v>10693</v>
      </c>
      <c r="K440" s="19">
        <v>11340</v>
      </c>
      <c r="L440" s="307">
        <v>9317</v>
      </c>
      <c r="M440" s="19">
        <v>17475</v>
      </c>
      <c r="N440" s="19">
        <v>28177</v>
      </c>
      <c r="O440" s="307">
        <v>31350</v>
      </c>
      <c r="P440" s="19">
        <v>30747</v>
      </c>
      <c r="Q440" s="307">
        <v>28780</v>
      </c>
      <c r="R440" s="19">
        <v>5481</v>
      </c>
      <c r="S440" s="307">
        <v>5221</v>
      </c>
      <c r="T440" s="19">
        <v>16297</v>
      </c>
      <c r="U440" s="307">
        <v>15053</v>
      </c>
      <c r="V440" s="19">
        <v>21778</v>
      </c>
      <c r="W440" s="307">
        <v>20274</v>
      </c>
      <c r="X440" s="19">
        <v>42052</v>
      </c>
      <c r="Y440" s="19">
        <v>10702</v>
      </c>
      <c r="Z440" s="307">
        <v>31350</v>
      </c>
    </row>
    <row r="441" spans="4:26">
      <c r="D441" s="26">
        <v>5911000</v>
      </c>
      <c r="E441" s="26" t="s">
        <v>133</v>
      </c>
      <c r="F441" s="306">
        <v>65533</v>
      </c>
      <c r="G441" s="19">
        <v>9790</v>
      </c>
      <c r="H441" s="19">
        <v>9407</v>
      </c>
      <c r="I441" s="19">
        <v>11453</v>
      </c>
      <c r="J441" s="19">
        <v>11432</v>
      </c>
      <c r="K441" s="19">
        <v>11765</v>
      </c>
      <c r="L441" s="307">
        <v>11686</v>
      </c>
      <c r="M441" s="19">
        <v>19197</v>
      </c>
      <c r="N441" s="19">
        <v>30650</v>
      </c>
      <c r="O441" s="307">
        <v>34883</v>
      </c>
      <c r="P441" s="19">
        <v>33786</v>
      </c>
      <c r="Q441" s="307">
        <v>31747</v>
      </c>
      <c r="R441" s="19">
        <v>5961</v>
      </c>
      <c r="S441" s="307">
        <v>5492</v>
      </c>
      <c r="T441" s="19">
        <v>18005</v>
      </c>
      <c r="U441" s="307">
        <v>16878</v>
      </c>
      <c r="V441" s="19">
        <v>23966</v>
      </c>
      <c r="W441" s="307">
        <v>22370</v>
      </c>
      <c r="X441" s="19">
        <v>46336</v>
      </c>
      <c r="Y441" s="19">
        <v>11453</v>
      </c>
      <c r="Z441" s="307">
        <v>34883</v>
      </c>
    </row>
    <row r="442" spans="4:26">
      <c r="D442" s="26">
        <v>5913000</v>
      </c>
      <c r="E442" s="26" t="s">
        <v>134</v>
      </c>
      <c r="F442" s="306">
        <v>115156</v>
      </c>
      <c r="G442" s="19">
        <v>17530</v>
      </c>
      <c r="H442" s="19">
        <v>17025</v>
      </c>
      <c r="I442" s="19">
        <v>20462</v>
      </c>
      <c r="J442" s="19">
        <v>20536</v>
      </c>
      <c r="K442" s="19">
        <v>21033</v>
      </c>
      <c r="L442" s="307">
        <v>18570</v>
      </c>
      <c r="M442" s="19">
        <v>34555</v>
      </c>
      <c r="N442" s="19">
        <v>55017</v>
      </c>
      <c r="O442" s="307">
        <v>60139</v>
      </c>
      <c r="P442" s="19">
        <v>59102</v>
      </c>
      <c r="Q442" s="307">
        <v>56054</v>
      </c>
      <c r="R442" s="19">
        <v>10307</v>
      </c>
      <c r="S442" s="307">
        <v>10155</v>
      </c>
      <c r="T442" s="19">
        <v>31155</v>
      </c>
      <c r="U442" s="307">
        <v>28984</v>
      </c>
      <c r="V442" s="19">
        <v>41462</v>
      </c>
      <c r="W442" s="307">
        <v>39139</v>
      </c>
      <c r="X442" s="19">
        <v>80601</v>
      </c>
      <c r="Y442" s="19">
        <v>20462</v>
      </c>
      <c r="Z442" s="307">
        <v>60139</v>
      </c>
    </row>
    <row r="443" spans="4:26">
      <c r="D443" s="26">
        <v>5914000</v>
      </c>
      <c r="E443" s="26" t="s">
        <v>135</v>
      </c>
      <c r="F443" s="306">
        <v>39028</v>
      </c>
      <c r="G443" s="19">
        <v>5831</v>
      </c>
      <c r="H443" s="19">
        <v>5592</v>
      </c>
      <c r="I443" s="19">
        <v>6962</v>
      </c>
      <c r="J443" s="19">
        <v>7030</v>
      </c>
      <c r="K443" s="19">
        <v>7551</v>
      </c>
      <c r="L443" s="307">
        <v>6062</v>
      </c>
      <c r="M443" s="19">
        <v>11423</v>
      </c>
      <c r="N443" s="19">
        <v>18385</v>
      </c>
      <c r="O443" s="307">
        <v>20643</v>
      </c>
      <c r="P443" s="19">
        <v>20149</v>
      </c>
      <c r="Q443" s="307">
        <v>18879</v>
      </c>
      <c r="R443" s="19">
        <v>3580</v>
      </c>
      <c r="S443" s="307">
        <v>3382</v>
      </c>
      <c r="T443" s="19">
        <v>10662</v>
      </c>
      <c r="U443" s="307">
        <v>9981</v>
      </c>
      <c r="V443" s="19">
        <v>14242</v>
      </c>
      <c r="W443" s="307">
        <v>13363</v>
      </c>
      <c r="X443" s="19">
        <v>27605</v>
      </c>
      <c r="Y443" s="19">
        <v>6962</v>
      </c>
      <c r="Z443" s="307">
        <v>20643</v>
      </c>
    </row>
    <row r="444" spans="4:26">
      <c r="D444" s="26">
        <v>5915000</v>
      </c>
      <c r="E444" s="26" t="s">
        <v>136</v>
      </c>
      <c r="F444" s="306">
        <v>37784</v>
      </c>
      <c r="G444" s="19">
        <v>5174</v>
      </c>
      <c r="H444" s="19">
        <v>5233</v>
      </c>
      <c r="I444" s="19">
        <v>6714</v>
      </c>
      <c r="J444" s="19">
        <v>6990</v>
      </c>
      <c r="K444" s="19">
        <v>7345</v>
      </c>
      <c r="L444" s="307">
        <v>6328</v>
      </c>
      <c r="M444" s="19">
        <v>10407</v>
      </c>
      <c r="N444" s="19">
        <v>17121</v>
      </c>
      <c r="O444" s="307">
        <v>20663</v>
      </c>
      <c r="P444" s="19">
        <v>19409</v>
      </c>
      <c r="Q444" s="307">
        <v>18375</v>
      </c>
      <c r="R444" s="19">
        <v>3419</v>
      </c>
      <c r="S444" s="307">
        <v>3295</v>
      </c>
      <c r="T444" s="19">
        <v>10734</v>
      </c>
      <c r="U444" s="307">
        <v>9929</v>
      </c>
      <c r="V444" s="19">
        <v>14153</v>
      </c>
      <c r="W444" s="307">
        <v>13224</v>
      </c>
      <c r="X444" s="19">
        <v>27377</v>
      </c>
      <c r="Y444" s="19">
        <v>6714</v>
      </c>
      <c r="Z444" s="307">
        <v>20663</v>
      </c>
    </row>
    <row r="445" spans="4:26">
      <c r="D445" s="26">
        <v>5916000</v>
      </c>
      <c r="E445" s="26" t="s">
        <v>137</v>
      </c>
      <c r="F445" s="306">
        <v>30697</v>
      </c>
      <c r="G445" s="19">
        <v>4476</v>
      </c>
      <c r="H445" s="19">
        <v>4314</v>
      </c>
      <c r="I445" s="19">
        <v>5423</v>
      </c>
      <c r="J445" s="19">
        <v>5451</v>
      </c>
      <c r="K445" s="19">
        <v>5798</v>
      </c>
      <c r="L445" s="307">
        <v>5235</v>
      </c>
      <c r="M445" s="19">
        <v>8790</v>
      </c>
      <c r="N445" s="19">
        <v>14213</v>
      </c>
      <c r="O445" s="307">
        <v>16484</v>
      </c>
      <c r="P445" s="19">
        <v>15784</v>
      </c>
      <c r="Q445" s="307">
        <v>14913</v>
      </c>
      <c r="R445" s="19">
        <v>2795</v>
      </c>
      <c r="S445" s="307">
        <v>2628</v>
      </c>
      <c r="T445" s="19">
        <v>8517</v>
      </c>
      <c r="U445" s="307">
        <v>7967</v>
      </c>
      <c r="V445" s="19">
        <v>11312</v>
      </c>
      <c r="W445" s="307">
        <v>10595</v>
      </c>
      <c r="X445" s="19">
        <v>21907</v>
      </c>
      <c r="Y445" s="19">
        <v>5423</v>
      </c>
      <c r="Z445" s="307">
        <v>16484</v>
      </c>
    </row>
    <row r="446" spans="4:26">
      <c r="D446" s="26">
        <v>5958000</v>
      </c>
      <c r="E446" s="26" t="s">
        <v>275</v>
      </c>
      <c r="F446" s="306">
        <v>50886</v>
      </c>
      <c r="G446" s="19">
        <v>6816</v>
      </c>
      <c r="H446" s="19">
        <v>6864</v>
      </c>
      <c r="I446" s="19">
        <v>8759</v>
      </c>
      <c r="J446" s="19">
        <v>9473</v>
      </c>
      <c r="K446" s="19">
        <v>10738</v>
      </c>
      <c r="L446" s="307">
        <v>8236</v>
      </c>
      <c r="M446" s="19">
        <v>13680</v>
      </c>
      <c r="N446" s="19">
        <v>22439</v>
      </c>
      <c r="O446" s="307">
        <v>28447</v>
      </c>
      <c r="P446" s="19">
        <v>26406</v>
      </c>
      <c r="Q446" s="307">
        <v>24480</v>
      </c>
      <c r="R446" s="19">
        <v>4513</v>
      </c>
      <c r="S446" s="307">
        <v>4246</v>
      </c>
      <c r="T446" s="19">
        <v>14938</v>
      </c>
      <c r="U446" s="307">
        <v>13509</v>
      </c>
      <c r="V446" s="19">
        <v>19451</v>
      </c>
      <c r="W446" s="307">
        <v>17755</v>
      </c>
      <c r="X446" s="19">
        <v>37206</v>
      </c>
      <c r="Y446" s="19">
        <v>8759</v>
      </c>
      <c r="Z446" s="307">
        <v>28447</v>
      </c>
    </row>
    <row r="447" spans="4:26">
      <c r="D447" s="26">
        <v>5962000</v>
      </c>
      <c r="E447" s="26" t="s">
        <v>276</v>
      </c>
      <c r="F447" s="306">
        <v>81791</v>
      </c>
      <c r="G447" s="19">
        <v>11392</v>
      </c>
      <c r="H447" s="19">
        <v>11488</v>
      </c>
      <c r="I447" s="19">
        <v>14460</v>
      </c>
      <c r="J447" s="19">
        <v>15192</v>
      </c>
      <c r="K447" s="19">
        <v>16331</v>
      </c>
      <c r="L447" s="307">
        <v>12928</v>
      </c>
      <c r="M447" s="19">
        <v>22880</v>
      </c>
      <c r="N447" s="19">
        <v>37340</v>
      </c>
      <c r="O447" s="307">
        <v>44451</v>
      </c>
      <c r="P447" s="19">
        <v>42395</v>
      </c>
      <c r="Q447" s="307">
        <v>39396</v>
      </c>
      <c r="R447" s="19">
        <v>7510</v>
      </c>
      <c r="S447" s="307">
        <v>6950</v>
      </c>
      <c r="T447" s="19">
        <v>23062</v>
      </c>
      <c r="U447" s="307">
        <v>21389</v>
      </c>
      <c r="V447" s="19">
        <v>30572</v>
      </c>
      <c r="W447" s="307">
        <v>28339</v>
      </c>
      <c r="X447" s="19">
        <v>58911</v>
      </c>
      <c r="Y447" s="19">
        <v>14460</v>
      </c>
      <c r="Z447" s="307">
        <v>44451</v>
      </c>
    </row>
    <row r="448" spans="4:26">
      <c r="D448" s="26">
        <v>5966000</v>
      </c>
      <c r="E448" s="26" t="s">
        <v>277</v>
      </c>
      <c r="F448" s="306">
        <v>27339</v>
      </c>
      <c r="G448" s="19">
        <v>3763</v>
      </c>
      <c r="H448" s="19">
        <v>3809</v>
      </c>
      <c r="I448" s="19">
        <v>4800</v>
      </c>
      <c r="J448" s="19">
        <v>4960</v>
      </c>
      <c r="K448" s="19">
        <v>5518</v>
      </c>
      <c r="L448" s="307">
        <v>4489</v>
      </c>
      <c r="M448" s="19">
        <v>7572</v>
      </c>
      <c r="N448" s="19">
        <v>12372</v>
      </c>
      <c r="O448" s="307">
        <v>14967</v>
      </c>
      <c r="P448" s="19">
        <v>14347</v>
      </c>
      <c r="Q448" s="307">
        <v>12992</v>
      </c>
      <c r="R448" s="19">
        <v>2514</v>
      </c>
      <c r="S448" s="307">
        <v>2286</v>
      </c>
      <c r="T448" s="19">
        <v>7902</v>
      </c>
      <c r="U448" s="307">
        <v>7065</v>
      </c>
      <c r="V448" s="19">
        <v>10416</v>
      </c>
      <c r="W448" s="307">
        <v>9351</v>
      </c>
      <c r="X448" s="19">
        <v>19767</v>
      </c>
      <c r="Y448" s="19">
        <v>4800</v>
      </c>
      <c r="Z448" s="307">
        <v>14967</v>
      </c>
    </row>
    <row r="449" spans="1:26">
      <c r="D449" s="26">
        <v>5970000</v>
      </c>
      <c r="E449" s="26" t="s">
        <v>278</v>
      </c>
      <c r="F449" s="306">
        <v>54350</v>
      </c>
      <c r="G449" s="19">
        <v>8063</v>
      </c>
      <c r="H449" s="19">
        <v>7696</v>
      </c>
      <c r="I449" s="19">
        <v>9696</v>
      </c>
      <c r="J449" s="19">
        <v>9613</v>
      </c>
      <c r="K449" s="19">
        <v>10260</v>
      </c>
      <c r="L449" s="307">
        <v>9022</v>
      </c>
      <c r="M449" s="19">
        <v>15759</v>
      </c>
      <c r="N449" s="19">
        <v>25455</v>
      </c>
      <c r="O449" s="307">
        <v>28895</v>
      </c>
      <c r="P449" s="19">
        <v>28042</v>
      </c>
      <c r="Q449" s="307">
        <v>26308</v>
      </c>
      <c r="R449" s="19">
        <v>5051</v>
      </c>
      <c r="S449" s="307">
        <v>4645</v>
      </c>
      <c r="T449" s="19">
        <v>14900</v>
      </c>
      <c r="U449" s="307">
        <v>13995</v>
      </c>
      <c r="V449" s="19">
        <v>19951</v>
      </c>
      <c r="W449" s="307">
        <v>18640</v>
      </c>
      <c r="X449" s="19">
        <v>38591</v>
      </c>
      <c r="Y449" s="19">
        <v>9696</v>
      </c>
      <c r="Z449" s="307">
        <v>28895</v>
      </c>
    </row>
    <row r="450" spans="1:26">
      <c r="D450" s="26">
        <v>5974000</v>
      </c>
      <c r="E450" s="26" t="s">
        <v>279</v>
      </c>
      <c r="F450" s="306">
        <v>61088</v>
      </c>
      <c r="G450" s="19">
        <v>8439</v>
      </c>
      <c r="H450" s="19">
        <v>8493</v>
      </c>
      <c r="I450" s="19">
        <v>10778</v>
      </c>
      <c r="J450" s="19">
        <v>11399</v>
      </c>
      <c r="K450" s="19">
        <v>12344</v>
      </c>
      <c r="L450" s="307">
        <v>9635</v>
      </c>
      <c r="M450" s="19">
        <v>16932</v>
      </c>
      <c r="N450" s="19">
        <v>27710</v>
      </c>
      <c r="O450" s="307">
        <v>33378</v>
      </c>
      <c r="P450" s="19">
        <v>31812</v>
      </c>
      <c r="Q450" s="307">
        <v>29276</v>
      </c>
      <c r="R450" s="19">
        <v>5662</v>
      </c>
      <c r="S450" s="307">
        <v>5116</v>
      </c>
      <c r="T450" s="19">
        <v>17464</v>
      </c>
      <c r="U450" s="307">
        <v>15914</v>
      </c>
      <c r="V450" s="19">
        <v>23126</v>
      </c>
      <c r="W450" s="307">
        <v>21030</v>
      </c>
      <c r="X450" s="19">
        <v>44156</v>
      </c>
      <c r="Y450" s="19">
        <v>10778</v>
      </c>
      <c r="Z450" s="307">
        <v>33378</v>
      </c>
    </row>
    <row r="451" spans="1:26">
      <c r="A451" s="62"/>
      <c r="B451" s="62"/>
      <c r="C451" s="62"/>
      <c r="D451" s="62">
        <v>5978000</v>
      </c>
      <c r="E451" s="62" t="s">
        <v>280</v>
      </c>
      <c r="F451" s="308">
        <v>76600</v>
      </c>
      <c r="G451" s="309">
        <v>10897</v>
      </c>
      <c r="H451" s="309">
        <v>10822</v>
      </c>
      <c r="I451" s="309">
        <v>13542</v>
      </c>
      <c r="J451" s="309">
        <v>14179</v>
      </c>
      <c r="K451" s="309">
        <v>15033</v>
      </c>
      <c r="L451" s="310">
        <v>12127</v>
      </c>
      <c r="M451" s="309">
        <v>21719</v>
      </c>
      <c r="N451" s="309">
        <v>35261</v>
      </c>
      <c r="O451" s="310">
        <v>41339</v>
      </c>
      <c r="P451" s="309">
        <v>39566</v>
      </c>
      <c r="Q451" s="310">
        <v>37034</v>
      </c>
      <c r="R451" s="309">
        <v>6961</v>
      </c>
      <c r="S451" s="310">
        <v>6581</v>
      </c>
      <c r="T451" s="309">
        <v>21507</v>
      </c>
      <c r="U451" s="310">
        <v>19832</v>
      </c>
      <c r="V451" s="309">
        <v>28468</v>
      </c>
      <c r="W451" s="310">
        <v>26413</v>
      </c>
      <c r="X451" s="309">
        <v>54881</v>
      </c>
      <c r="Y451" s="309">
        <v>13542</v>
      </c>
      <c r="Z451" s="310">
        <v>41339</v>
      </c>
    </row>
    <row r="452" spans="1:26">
      <c r="E452" s="7" t="s">
        <v>179</v>
      </c>
      <c r="F452" s="311">
        <v>3580022</v>
      </c>
      <c r="G452" s="312">
        <v>519351</v>
      </c>
      <c r="H452" s="312">
        <v>514771</v>
      </c>
      <c r="I452" s="312">
        <v>640840</v>
      </c>
      <c r="J452" s="312">
        <v>652642</v>
      </c>
      <c r="K452" s="312">
        <v>680516</v>
      </c>
      <c r="L452" s="313">
        <v>571902</v>
      </c>
      <c r="M452" s="312">
        <v>1034122</v>
      </c>
      <c r="N452" s="312">
        <v>1674962</v>
      </c>
      <c r="O452" s="313">
        <v>1905060</v>
      </c>
      <c r="P452" s="312">
        <v>1847865</v>
      </c>
      <c r="Q452" s="313">
        <v>1732157</v>
      </c>
      <c r="R452" s="312">
        <v>330059</v>
      </c>
      <c r="S452" s="313">
        <v>310781</v>
      </c>
      <c r="T452" s="312">
        <v>986355</v>
      </c>
      <c r="U452" s="313">
        <v>918705</v>
      </c>
      <c r="V452" s="312">
        <v>1316414</v>
      </c>
      <c r="W452" s="313">
        <v>1229486</v>
      </c>
      <c r="X452" s="312">
        <v>2545900</v>
      </c>
      <c r="Y452" s="312">
        <v>640840</v>
      </c>
      <c r="Z452" s="313">
        <v>1905060</v>
      </c>
    </row>
    <row r="453" spans="1:26">
      <c r="E453" s="10" t="s">
        <v>200</v>
      </c>
      <c r="F453" s="314">
        <v>1912585</v>
      </c>
      <c r="G453" s="312">
        <v>281134</v>
      </c>
      <c r="H453" s="312">
        <v>279189</v>
      </c>
      <c r="I453" s="312">
        <v>345807</v>
      </c>
      <c r="J453" s="312">
        <v>349288</v>
      </c>
      <c r="K453" s="312">
        <v>357851</v>
      </c>
      <c r="L453" s="313">
        <v>299316</v>
      </c>
      <c r="M453" s="312">
        <v>560323</v>
      </c>
      <c r="N453" s="312">
        <v>906130</v>
      </c>
      <c r="O453" s="313">
        <v>1006455</v>
      </c>
      <c r="P453" s="312">
        <v>986985</v>
      </c>
      <c r="Q453" s="313">
        <v>925600</v>
      </c>
      <c r="R453" s="312">
        <v>178220</v>
      </c>
      <c r="S453" s="313">
        <v>167587</v>
      </c>
      <c r="T453" s="312">
        <v>520585</v>
      </c>
      <c r="U453" s="313">
        <v>485870</v>
      </c>
      <c r="V453" s="312">
        <v>698805</v>
      </c>
      <c r="W453" s="313">
        <v>653457</v>
      </c>
      <c r="X453" s="312">
        <v>1352262</v>
      </c>
      <c r="Y453" s="312">
        <v>345807</v>
      </c>
      <c r="Z453" s="313">
        <v>1006455</v>
      </c>
    </row>
    <row r="454" spans="1:26">
      <c r="E454" s="11" t="s">
        <v>201</v>
      </c>
      <c r="F454" s="314">
        <v>1667437</v>
      </c>
      <c r="G454" s="312">
        <v>238217</v>
      </c>
      <c r="H454" s="312">
        <v>235582</v>
      </c>
      <c r="I454" s="312">
        <v>295033</v>
      </c>
      <c r="J454" s="312">
        <v>303354</v>
      </c>
      <c r="K454" s="312">
        <v>322665</v>
      </c>
      <c r="L454" s="313">
        <v>272586</v>
      </c>
      <c r="M454" s="312">
        <v>473799</v>
      </c>
      <c r="N454" s="312">
        <v>768832</v>
      </c>
      <c r="O454" s="313">
        <v>898605</v>
      </c>
      <c r="P454" s="312">
        <v>860880</v>
      </c>
      <c r="Q454" s="313">
        <v>806557</v>
      </c>
      <c r="R454" s="312">
        <v>151839</v>
      </c>
      <c r="S454" s="313">
        <v>143194</v>
      </c>
      <c r="T454" s="312">
        <v>465770</v>
      </c>
      <c r="U454" s="313">
        <v>432835</v>
      </c>
      <c r="V454" s="312">
        <v>617609</v>
      </c>
      <c r="W454" s="313">
        <v>576029</v>
      </c>
      <c r="X454" s="312">
        <v>1193638</v>
      </c>
      <c r="Y454" s="312">
        <v>295033</v>
      </c>
      <c r="Z454" s="313">
        <v>898605</v>
      </c>
    </row>
    <row r="455" spans="1:26">
      <c r="A455" s="47" t="s">
        <v>366</v>
      </c>
    </row>
    <row r="456" spans="1:26">
      <c r="F456" s="19"/>
      <c r="G456" s="19"/>
      <c r="H456" s="19"/>
      <c r="I456" s="19"/>
      <c r="J456" s="19"/>
      <c r="K456" s="19"/>
      <c r="L456" s="19"/>
      <c r="M456" s="19"/>
      <c r="N456" s="19"/>
      <c r="O456" s="19"/>
      <c r="P456" s="19"/>
      <c r="Q456" s="19"/>
      <c r="R456" s="19"/>
      <c r="S456" s="19"/>
      <c r="T456" s="19"/>
      <c r="U456" s="19"/>
      <c r="V456" s="19"/>
      <c r="W456" s="19"/>
      <c r="X456" s="19"/>
      <c r="Y456" s="19"/>
      <c r="Z456" s="19"/>
    </row>
    <row r="457" spans="1:26">
      <c r="F457" s="19"/>
      <c r="G457" s="19"/>
      <c r="H457" s="19"/>
      <c r="I457" s="19"/>
      <c r="J457" s="19"/>
      <c r="K457" s="19"/>
      <c r="L457" s="19"/>
      <c r="M457" s="19"/>
      <c r="N457" s="19"/>
      <c r="O457" s="19"/>
      <c r="P457" s="19"/>
      <c r="Q457" s="19"/>
      <c r="R457" s="19"/>
      <c r="S457" s="19"/>
      <c r="T457" s="19"/>
      <c r="U457" s="19"/>
      <c r="V457" s="19"/>
      <c r="W457" s="19"/>
      <c r="X457" s="19"/>
      <c r="Y457" s="19"/>
      <c r="Z457" s="19"/>
    </row>
    <row r="459" spans="1:26">
      <c r="F459" s="19"/>
      <c r="G459" s="19"/>
      <c r="H459" s="19"/>
      <c r="I459" s="19"/>
      <c r="J459" s="19"/>
      <c r="K459" s="19"/>
      <c r="L459" s="19"/>
      <c r="M459" s="19"/>
      <c r="N459" s="19"/>
      <c r="O459" s="19"/>
      <c r="P459" s="19"/>
      <c r="Q459" s="19"/>
      <c r="R459" s="19"/>
      <c r="S459" s="19"/>
      <c r="T459" s="19"/>
      <c r="U459" s="19"/>
      <c r="V459" s="19"/>
      <c r="W459" s="19"/>
      <c r="X459" s="19"/>
      <c r="Y459" s="19"/>
      <c r="Z459" s="19"/>
    </row>
    <row r="460" spans="1:26">
      <c r="F460" s="19"/>
      <c r="G460" s="19"/>
      <c r="H460" s="19"/>
      <c r="I460" s="19"/>
      <c r="J460" s="19"/>
      <c r="K460" s="19"/>
      <c r="L460" s="19"/>
      <c r="M460" s="19"/>
      <c r="N460" s="19"/>
      <c r="O460" s="19"/>
      <c r="P460" s="19"/>
      <c r="Q460" s="19"/>
      <c r="R460" s="19"/>
      <c r="S460" s="19"/>
      <c r="T460" s="19"/>
      <c r="U460" s="19"/>
      <c r="V460" s="19"/>
      <c r="W460" s="19"/>
      <c r="X460" s="19"/>
      <c r="Y460" s="19"/>
      <c r="Z460" s="19"/>
    </row>
    <row r="461" spans="1:26">
      <c r="F461" s="19"/>
      <c r="G461" s="19"/>
      <c r="H461" s="19"/>
      <c r="I461" s="19"/>
      <c r="J461" s="19"/>
      <c r="K461" s="19"/>
      <c r="L461" s="19"/>
      <c r="M461" s="19"/>
      <c r="N461" s="19"/>
      <c r="O461" s="19"/>
      <c r="P461" s="19"/>
      <c r="Q461" s="19"/>
      <c r="R461" s="19"/>
      <c r="S461" s="19"/>
      <c r="T461" s="19"/>
      <c r="U461" s="19"/>
      <c r="V461" s="19"/>
      <c r="W461" s="19"/>
      <c r="X461" s="19"/>
      <c r="Y461" s="19"/>
      <c r="Z461" s="19"/>
    </row>
  </sheetData>
  <sortState ref="A222:AD248">
    <sortCondition ref="E222:E248"/>
  </sortState>
  <mergeCells count="10">
    <mergeCell ref="X3:Z4"/>
    <mergeCell ref="F3:F5"/>
    <mergeCell ref="G3:L4"/>
    <mergeCell ref="M3:O4"/>
    <mergeCell ref="P3:W4"/>
    <mergeCell ref="A3:A5"/>
    <mergeCell ref="B3:B5"/>
    <mergeCell ref="C3:C5"/>
    <mergeCell ref="D3:D5"/>
    <mergeCell ref="E3:E5"/>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74"/>
  <sheetViews>
    <sheetView zoomScale="80" zoomScaleNormal="80" workbookViewId="0">
      <pane ySplit="4" topLeftCell="A5" activePane="bottomLeft" state="frozen"/>
      <selection pane="bottomLeft" activeCell="A5" sqref="A5"/>
    </sheetView>
  </sheetViews>
  <sheetFormatPr baseColWidth="10" defaultColWidth="11.42578125" defaultRowHeight="11.25"/>
  <cols>
    <col min="1" max="1" width="13" style="27" customWidth="1"/>
    <col min="2" max="2" width="29.42578125" style="27" customWidth="1"/>
    <col min="3" max="3" width="11.42578125" style="27"/>
    <col min="4" max="4" width="12" style="31" customWidth="1"/>
    <col min="5" max="5" width="11" style="27" customWidth="1"/>
    <col min="6" max="6" width="11.42578125" style="27" customWidth="1"/>
    <col min="7" max="13" width="11.42578125" style="27"/>
    <col min="14" max="14" width="12.85546875" style="27" customWidth="1"/>
    <col min="15" max="16384" width="11.42578125" style="27"/>
  </cols>
  <sheetData>
    <row r="1" spans="1:23" ht="18.75" customHeight="1">
      <c r="A1" s="74" t="s">
        <v>405</v>
      </c>
      <c r="E1" s="73"/>
      <c r="F1" s="73"/>
    </row>
    <row r="2" spans="1:23" ht="12.75" customHeight="1">
      <c r="A2" s="30"/>
      <c r="E2" s="73"/>
      <c r="F2" s="73"/>
      <c r="G2" s="30"/>
    </row>
    <row r="3" spans="1:23" ht="26.25" customHeight="1">
      <c r="A3" s="366" t="s">
        <v>219</v>
      </c>
      <c r="B3" s="368" t="s">
        <v>0</v>
      </c>
      <c r="C3" s="366" t="s">
        <v>182</v>
      </c>
      <c r="D3" s="366"/>
      <c r="E3" s="366"/>
      <c r="F3" s="367" t="s">
        <v>303</v>
      </c>
      <c r="G3" s="367"/>
      <c r="H3" s="367"/>
    </row>
    <row r="4" spans="1:23" s="263" customFormat="1" ht="141.75" customHeight="1">
      <c r="A4" s="368"/>
      <c r="B4" s="368"/>
      <c r="C4" s="196" t="s">
        <v>304</v>
      </c>
      <c r="D4" s="196" t="s">
        <v>305</v>
      </c>
      <c r="E4" s="196" t="s">
        <v>243</v>
      </c>
      <c r="F4" s="197" t="s">
        <v>304</v>
      </c>
      <c r="G4" s="197" t="s">
        <v>305</v>
      </c>
      <c r="H4" s="197" t="s">
        <v>243</v>
      </c>
      <c r="I4" s="26"/>
      <c r="J4" s="26"/>
      <c r="K4" s="26"/>
      <c r="L4" s="26"/>
      <c r="M4" s="26"/>
      <c r="N4" s="26"/>
      <c r="O4" s="26"/>
    </row>
    <row r="5" spans="1:23" s="26" customFormat="1" ht="12.75">
      <c r="A5" s="65">
        <v>5334000</v>
      </c>
      <c r="B5" s="137" t="s">
        <v>257</v>
      </c>
      <c r="C5" s="264">
        <v>5139</v>
      </c>
      <c r="D5" s="264">
        <v>5867</v>
      </c>
      <c r="E5" s="265">
        <v>2118</v>
      </c>
      <c r="F5" s="266">
        <v>831.17681309439081</v>
      </c>
      <c r="G5" s="266">
        <v>948.92281814064825</v>
      </c>
      <c r="H5" s="266">
        <v>342.56323995600695</v>
      </c>
      <c r="I5" s="139"/>
      <c r="J5" s="145"/>
      <c r="K5" s="51"/>
      <c r="L5" s="51"/>
      <c r="M5" s="51"/>
      <c r="N5" s="51"/>
      <c r="O5" s="51"/>
      <c r="P5" s="34"/>
      <c r="Q5" s="34"/>
      <c r="R5" s="34"/>
      <c r="S5" s="34"/>
      <c r="T5" s="34"/>
      <c r="U5" s="34"/>
      <c r="V5" s="34"/>
      <c r="W5" s="29"/>
    </row>
    <row r="6" spans="1:23" s="26" customFormat="1" ht="12.75">
      <c r="A6" s="65">
        <v>5334002</v>
      </c>
      <c r="B6" s="45" t="s">
        <v>249</v>
      </c>
      <c r="C6" s="264">
        <v>4530</v>
      </c>
      <c r="D6" s="264">
        <v>5331</v>
      </c>
      <c r="E6" s="265">
        <v>2200</v>
      </c>
      <c r="F6" s="266">
        <v>975.59925053302607</v>
      </c>
      <c r="G6" s="266">
        <v>1148.1058729782699</v>
      </c>
      <c r="H6" s="266">
        <v>473.80096052376547</v>
      </c>
      <c r="I6" s="51"/>
      <c r="J6" s="145"/>
      <c r="K6" s="51"/>
      <c r="L6" s="51"/>
      <c r="M6" s="51"/>
      <c r="N6" s="51"/>
      <c r="O6" s="51"/>
      <c r="P6" s="34"/>
      <c r="Q6" s="34"/>
      <c r="R6" s="34"/>
      <c r="S6" s="34"/>
      <c r="T6" s="34"/>
      <c r="U6" s="34"/>
      <c r="V6" s="34"/>
      <c r="W6" s="29"/>
    </row>
    <row r="7" spans="1:23" s="26" customFormat="1" ht="12.75">
      <c r="A7" s="65">
        <v>5711000</v>
      </c>
      <c r="B7" s="137" t="s">
        <v>368</v>
      </c>
      <c r="C7" s="264">
        <v>5250</v>
      </c>
      <c r="D7" s="264">
        <v>5618</v>
      </c>
      <c r="E7" s="265">
        <v>2467</v>
      </c>
      <c r="F7" s="266">
        <v>756.95315541329649</v>
      </c>
      <c r="G7" s="266">
        <v>810.01196706893325</v>
      </c>
      <c r="H7" s="266">
        <v>355.69589226754329</v>
      </c>
      <c r="I7" s="51"/>
      <c r="J7" s="145"/>
      <c r="K7" s="51"/>
      <c r="L7" s="51"/>
      <c r="M7" s="51"/>
      <c r="N7" s="51"/>
      <c r="O7" s="51"/>
      <c r="P7" s="34"/>
      <c r="Q7" s="34"/>
      <c r="R7" s="34"/>
      <c r="S7" s="34"/>
      <c r="T7" s="34"/>
      <c r="U7" s="34"/>
      <c r="V7" s="34"/>
      <c r="W7" s="29"/>
    </row>
    <row r="8" spans="1:23" s="26" customFormat="1" ht="12.75">
      <c r="A8" s="65">
        <v>5911000</v>
      </c>
      <c r="B8" s="137" t="s">
        <v>133</v>
      </c>
      <c r="C8" s="264">
        <v>4597</v>
      </c>
      <c r="D8" s="264">
        <v>6003</v>
      </c>
      <c r="E8" s="265">
        <v>1891</v>
      </c>
      <c r="F8" s="266">
        <v>701.47864434712289</v>
      </c>
      <c r="G8" s="266">
        <v>916.02703981200307</v>
      </c>
      <c r="H8" s="266">
        <v>288.55691025895351</v>
      </c>
      <c r="I8" s="51"/>
      <c r="J8" s="145"/>
      <c r="K8" s="51"/>
      <c r="L8" s="51"/>
      <c r="M8" s="51"/>
      <c r="N8" s="51"/>
      <c r="O8" s="51"/>
      <c r="P8" s="34"/>
      <c r="Q8" s="34"/>
      <c r="R8" s="34"/>
      <c r="S8" s="34"/>
      <c r="T8" s="34"/>
      <c r="U8" s="34"/>
      <c r="V8" s="34"/>
      <c r="W8" s="29"/>
    </row>
    <row r="9" spans="1:23" s="26" customFormat="1" ht="12.75">
      <c r="A9" s="65">
        <v>5314000</v>
      </c>
      <c r="B9" s="137" t="s">
        <v>54</v>
      </c>
      <c r="C9" s="264">
        <v>4139</v>
      </c>
      <c r="D9" s="264">
        <v>4556</v>
      </c>
      <c r="E9" s="265">
        <v>2004</v>
      </c>
      <c r="F9" s="266">
        <v>597.81902217086736</v>
      </c>
      <c r="G9" s="266">
        <v>658.0486748032065</v>
      </c>
      <c r="H9" s="266">
        <v>289.44897811800394</v>
      </c>
      <c r="I9" s="51"/>
      <c r="J9" s="145"/>
      <c r="K9" s="51"/>
      <c r="L9" s="51"/>
      <c r="M9" s="51"/>
      <c r="N9" s="51"/>
      <c r="O9" s="51"/>
      <c r="P9" s="34"/>
      <c r="Q9" s="34"/>
      <c r="R9" s="34"/>
      <c r="S9" s="34"/>
      <c r="T9" s="34"/>
      <c r="U9" s="34"/>
      <c r="V9" s="34"/>
      <c r="W9" s="29"/>
    </row>
    <row r="10" spans="1:23" s="26" customFormat="1" ht="12.75">
      <c r="A10" s="65">
        <v>5554000</v>
      </c>
      <c r="B10" s="137" t="s">
        <v>264</v>
      </c>
      <c r="C10" s="264">
        <v>6034</v>
      </c>
      <c r="D10" s="264">
        <v>6874</v>
      </c>
      <c r="E10" s="265">
        <v>3321</v>
      </c>
      <c r="F10" s="266">
        <v>745.66552563611424</v>
      </c>
      <c r="G10" s="266">
        <v>849.47047120030652</v>
      </c>
      <c r="H10" s="266">
        <v>410.40026692700286</v>
      </c>
      <c r="I10" s="51"/>
      <c r="J10" s="145"/>
      <c r="K10" s="51"/>
      <c r="L10" s="51"/>
      <c r="M10" s="51"/>
      <c r="N10" s="51"/>
      <c r="O10" s="51"/>
      <c r="P10" s="34"/>
      <c r="Q10" s="34"/>
      <c r="R10" s="34"/>
      <c r="S10" s="34"/>
      <c r="T10" s="34"/>
      <c r="U10" s="34"/>
      <c r="V10" s="34"/>
      <c r="W10" s="29"/>
    </row>
    <row r="11" spans="1:23" s="26" customFormat="1" ht="12.75">
      <c r="A11" s="65">
        <v>5512000</v>
      </c>
      <c r="B11" s="137" t="s">
        <v>95</v>
      </c>
      <c r="C11" s="264">
        <v>1478</v>
      </c>
      <c r="D11" s="264">
        <v>1483</v>
      </c>
      <c r="E11" s="65">
        <v>620</v>
      </c>
      <c r="F11" s="266">
        <v>670.05168192945871</v>
      </c>
      <c r="G11" s="266">
        <v>672.31843322150689</v>
      </c>
      <c r="H11" s="266">
        <v>281.0771602139813</v>
      </c>
      <c r="I11" s="51"/>
      <c r="J11" s="145"/>
      <c r="K11" s="51"/>
      <c r="L11" s="51"/>
      <c r="M11" s="51"/>
      <c r="N11" s="51"/>
      <c r="O11" s="51"/>
      <c r="P11" s="34"/>
      <c r="Q11" s="34"/>
      <c r="R11" s="34"/>
      <c r="S11" s="34"/>
      <c r="T11" s="34"/>
      <c r="U11" s="34"/>
      <c r="V11" s="34"/>
      <c r="W11" s="29"/>
    </row>
    <row r="12" spans="1:23" s="26" customFormat="1" ht="12.75">
      <c r="A12" s="65">
        <v>5558000</v>
      </c>
      <c r="B12" s="137" t="s">
        <v>265</v>
      </c>
      <c r="C12" s="264">
        <v>2279</v>
      </c>
      <c r="D12" s="264">
        <v>2668</v>
      </c>
      <c r="E12" s="265">
        <v>1067</v>
      </c>
      <c r="F12" s="266">
        <v>498.34904113183615</v>
      </c>
      <c r="G12" s="266">
        <v>583.41169010080694</v>
      </c>
      <c r="H12" s="266">
        <v>233.32094203057005</v>
      </c>
      <c r="I12" s="51"/>
      <c r="J12" s="145"/>
      <c r="K12" s="51"/>
      <c r="L12" s="51"/>
      <c r="M12" s="51"/>
      <c r="N12" s="51"/>
      <c r="O12" s="51"/>
      <c r="P12" s="34"/>
      <c r="Q12" s="34"/>
      <c r="R12" s="34"/>
      <c r="S12" s="34"/>
      <c r="T12" s="34"/>
      <c r="U12" s="34"/>
      <c r="V12" s="34"/>
      <c r="W12" s="29"/>
    </row>
    <row r="13" spans="1:23" s="26" customFormat="1" ht="12.75">
      <c r="A13" s="65">
        <v>5913000</v>
      </c>
      <c r="B13" s="137" t="s">
        <v>134</v>
      </c>
      <c r="C13" s="264">
        <v>9312</v>
      </c>
      <c r="D13" s="264">
        <v>10702</v>
      </c>
      <c r="E13" s="265">
        <v>4214</v>
      </c>
      <c r="F13" s="266">
        <v>808.64218972524225</v>
      </c>
      <c r="G13" s="266">
        <v>929.34801486678941</v>
      </c>
      <c r="H13" s="266">
        <v>365.93837924207162</v>
      </c>
      <c r="I13" s="51"/>
      <c r="J13" s="145"/>
      <c r="K13" s="51"/>
      <c r="L13" s="51"/>
      <c r="M13" s="51"/>
      <c r="N13" s="51"/>
      <c r="O13" s="51"/>
      <c r="P13" s="34"/>
      <c r="Q13" s="34"/>
      <c r="R13" s="34"/>
      <c r="S13" s="34"/>
      <c r="T13" s="34"/>
      <c r="U13" s="34"/>
      <c r="V13" s="34"/>
      <c r="W13" s="29"/>
    </row>
    <row r="14" spans="1:23" s="26" customFormat="1" ht="12.75">
      <c r="A14" s="65">
        <v>5112000</v>
      </c>
      <c r="B14" s="137" t="s">
        <v>16</v>
      </c>
      <c r="C14" s="264">
        <v>8935</v>
      </c>
      <c r="D14" s="264">
        <v>11181</v>
      </c>
      <c r="E14" s="265">
        <v>2352</v>
      </c>
      <c r="F14" s="266">
        <v>878.01187060257064</v>
      </c>
      <c r="G14" s="266">
        <v>1098.7186038284658</v>
      </c>
      <c r="H14" s="266">
        <v>231.12299044848868</v>
      </c>
      <c r="I14" s="51"/>
      <c r="J14" s="145"/>
      <c r="K14" s="51"/>
      <c r="L14" s="51"/>
      <c r="M14" s="51"/>
      <c r="N14" s="51"/>
      <c r="O14" s="51"/>
      <c r="P14" s="34"/>
      <c r="Q14" s="34"/>
      <c r="R14" s="34"/>
      <c r="S14" s="34"/>
      <c r="T14" s="34"/>
      <c r="U14" s="34"/>
      <c r="V14" s="34"/>
      <c r="W14" s="29"/>
    </row>
    <row r="15" spans="1:23" s="26" customFormat="1" ht="12.75">
      <c r="A15" s="65">
        <v>5358000</v>
      </c>
      <c r="B15" s="137" t="s">
        <v>258</v>
      </c>
      <c r="C15" s="264">
        <v>3798</v>
      </c>
      <c r="D15" s="264">
        <v>4360</v>
      </c>
      <c r="E15" s="265">
        <v>2038</v>
      </c>
      <c r="F15" s="266">
        <v>716.54969436268959</v>
      </c>
      <c r="G15" s="266">
        <v>822.57942796770055</v>
      </c>
      <c r="H15" s="266">
        <v>384.49928307297563</v>
      </c>
      <c r="I15" s="51"/>
      <c r="J15" s="145"/>
      <c r="K15" s="51"/>
      <c r="L15" s="51"/>
      <c r="M15" s="51"/>
      <c r="N15" s="51"/>
      <c r="O15" s="51"/>
      <c r="P15" s="34"/>
      <c r="Q15" s="34"/>
      <c r="R15" s="34"/>
      <c r="S15" s="34"/>
      <c r="T15" s="34"/>
      <c r="U15" s="34"/>
      <c r="V15" s="34"/>
      <c r="W15" s="29"/>
    </row>
    <row r="16" spans="1:23" s="26" customFormat="1" ht="12.75">
      <c r="A16" s="65">
        <v>5111000</v>
      </c>
      <c r="B16" s="137" t="s">
        <v>15</v>
      </c>
      <c r="C16" s="264">
        <v>9211</v>
      </c>
      <c r="D16" s="264">
        <v>10769</v>
      </c>
      <c r="E16" s="265">
        <v>6119</v>
      </c>
      <c r="F16" s="266">
        <v>791.64947744774474</v>
      </c>
      <c r="G16" s="266">
        <v>925.55349284928491</v>
      </c>
      <c r="H16" s="266">
        <v>525.90415291529155</v>
      </c>
      <c r="I16" s="51"/>
      <c r="J16" s="145"/>
      <c r="K16" s="51"/>
      <c r="L16" s="51"/>
      <c r="M16" s="51"/>
      <c r="N16" s="51"/>
      <c r="O16" s="51"/>
      <c r="P16" s="34"/>
      <c r="Q16" s="34"/>
      <c r="R16" s="34"/>
      <c r="S16" s="34"/>
      <c r="T16" s="34"/>
      <c r="U16" s="34"/>
      <c r="V16" s="34"/>
      <c r="W16" s="29"/>
    </row>
    <row r="17" spans="1:23" s="26" customFormat="1" ht="12.75">
      <c r="A17" s="65">
        <v>5954000</v>
      </c>
      <c r="B17" s="137" t="s">
        <v>331</v>
      </c>
      <c r="C17" s="264">
        <v>4702</v>
      </c>
      <c r="D17" s="264">
        <v>5539</v>
      </c>
      <c r="E17" s="265">
        <v>2075</v>
      </c>
      <c r="F17" s="266">
        <v>789.89366169973289</v>
      </c>
      <c r="G17" s="266">
        <v>930.50212508609536</v>
      </c>
      <c r="H17" s="266">
        <v>348.58131604146018</v>
      </c>
      <c r="I17" s="51"/>
      <c r="J17" s="145"/>
      <c r="K17" s="51"/>
      <c r="L17" s="51"/>
      <c r="M17" s="51"/>
      <c r="N17" s="51"/>
      <c r="O17" s="51"/>
      <c r="P17" s="34"/>
      <c r="Q17" s="34"/>
      <c r="R17" s="34"/>
      <c r="S17" s="34"/>
      <c r="T17" s="34"/>
      <c r="U17" s="34"/>
      <c r="V17" s="34"/>
      <c r="W17" s="29"/>
    </row>
    <row r="18" spans="1:23" s="26" customFormat="1" ht="12.75">
      <c r="A18" s="65">
        <v>5113000</v>
      </c>
      <c r="B18" s="137" t="s">
        <v>17</v>
      </c>
      <c r="C18" s="264">
        <v>8157</v>
      </c>
      <c r="D18" s="264">
        <v>10102.000000000002</v>
      </c>
      <c r="E18" s="265">
        <v>3358</v>
      </c>
      <c r="F18" s="266">
        <v>729.86104276089145</v>
      </c>
      <c r="G18" s="266">
        <v>903.89312908796467</v>
      </c>
      <c r="H18" s="266">
        <v>300.4625942860211</v>
      </c>
      <c r="I18" s="51"/>
      <c r="J18" s="145"/>
      <c r="K18" s="51"/>
      <c r="L18" s="51"/>
      <c r="M18" s="51"/>
      <c r="N18" s="51"/>
      <c r="O18" s="51"/>
      <c r="P18" s="34"/>
      <c r="Q18" s="34"/>
      <c r="R18" s="34"/>
      <c r="S18" s="34"/>
      <c r="T18" s="34"/>
      <c r="U18" s="34"/>
      <c r="V18" s="34"/>
      <c r="W18" s="29"/>
    </row>
    <row r="19" spans="1:23" s="26" customFormat="1" ht="12.75">
      <c r="A19" s="65">
        <v>5366000</v>
      </c>
      <c r="B19" s="137" t="s">
        <v>259</v>
      </c>
      <c r="C19" s="264">
        <v>2181</v>
      </c>
      <c r="D19" s="264">
        <v>2552</v>
      </c>
      <c r="E19" s="265">
        <v>932</v>
      </c>
      <c r="F19" s="266">
        <v>566.41994546162834</v>
      </c>
      <c r="G19" s="266">
        <v>662.77106869237764</v>
      </c>
      <c r="H19" s="266">
        <v>242.04648746915987</v>
      </c>
      <c r="I19" s="51"/>
      <c r="J19" s="145"/>
      <c r="K19" s="51"/>
      <c r="L19" s="51"/>
      <c r="M19" s="51"/>
      <c r="N19" s="51"/>
      <c r="O19" s="51"/>
      <c r="P19" s="34"/>
      <c r="Q19" s="34"/>
      <c r="R19" s="34"/>
      <c r="S19" s="34"/>
      <c r="T19" s="34"/>
      <c r="U19" s="34"/>
      <c r="V19" s="34"/>
      <c r="W19" s="29"/>
    </row>
    <row r="20" spans="1:23" s="26" customFormat="1" ht="12.75">
      <c r="A20" s="65">
        <v>5513000</v>
      </c>
      <c r="B20" s="137" t="s">
        <v>96</v>
      </c>
      <c r="C20" s="264">
        <v>2893</v>
      </c>
      <c r="D20" s="264">
        <v>3392.0000000000005</v>
      </c>
      <c r="E20" s="265">
        <v>1610</v>
      </c>
      <c r="F20" s="266">
        <v>527.21739288903473</v>
      </c>
      <c r="G20" s="266">
        <v>618.15464800539439</v>
      </c>
      <c r="H20" s="266">
        <v>293.40477101671132</v>
      </c>
      <c r="I20" s="51"/>
      <c r="J20" s="145"/>
      <c r="K20" s="51"/>
      <c r="L20" s="51"/>
      <c r="M20" s="51"/>
      <c r="N20" s="51"/>
      <c r="O20" s="51"/>
      <c r="P20" s="34"/>
      <c r="Q20" s="34"/>
      <c r="R20" s="34"/>
      <c r="S20" s="34"/>
      <c r="T20" s="34"/>
      <c r="U20" s="34"/>
      <c r="V20" s="34"/>
      <c r="W20" s="29"/>
    </row>
    <row r="21" spans="1:23" s="26" customFormat="1" ht="12.75">
      <c r="A21" s="65">
        <v>5754000</v>
      </c>
      <c r="B21" s="137" t="s">
        <v>268</v>
      </c>
      <c r="C21" s="264">
        <v>5160</v>
      </c>
      <c r="D21" s="264">
        <v>6105</v>
      </c>
      <c r="E21" s="265">
        <v>2373</v>
      </c>
      <c r="F21" s="266">
        <v>660.72526121696364</v>
      </c>
      <c r="G21" s="266">
        <v>781.73017824216345</v>
      </c>
      <c r="H21" s="266">
        <v>303.85679164105716</v>
      </c>
      <c r="I21" s="51"/>
      <c r="J21" s="145"/>
      <c r="K21" s="51"/>
      <c r="L21" s="51"/>
      <c r="M21" s="51"/>
      <c r="N21" s="51"/>
      <c r="O21" s="51"/>
      <c r="P21" s="34"/>
      <c r="Q21" s="34"/>
      <c r="R21" s="34"/>
      <c r="S21" s="34"/>
      <c r="T21" s="34"/>
      <c r="U21" s="34"/>
      <c r="V21" s="34"/>
      <c r="W21" s="29"/>
    </row>
    <row r="22" spans="1:23" s="26" customFormat="1" ht="12.75">
      <c r="A22" s="65">
        <v>5914000</v>
      </c>
      <c r="B22" s="137" t="s">
        <v>135</v>
      </c>
      <c r="C22" s="264">
        <v>2379</v>
      </c>
      <c r="D22" s="264">
        <v>2401.0000000000005</v>
      </c>
      <c r="E22" s="265">
        <v>889</v>
      </c>
      <c r="F22" s="266">
        <v>609.56236548119296</v>
      </c>
      <c r="G22" s="266">
        <v>615.19934406067443</v>
      </c>
      <c r="H22" s="266">
        <v>227.78517987086195</v>
      </c>
      <c r="I22" s="51"/>
      <c r="J22" s="145"/>
      <c r="K22" s="51"/>
      <c r="L22" s="51"/>
      <c r="M22" s="51"/>
      <c r="N22" s="51"/>
      <c r="O22" s="51"/>
      <c r="P22" s="34"/>
      <c r="Q22" s="34"/>
      <c r="R22" s="34"/>
      <c r="S22" s="34"/>
      <c r="T22" s="34"/>
      <c r="U22" s="34"/>
      <c r="V22" s="34"/>
      <c r="W22" s="29"/>
    </row>
    <row r="23" spans="1:23" s="26" customFormat="1" ht="12.75">
      <c r="A23" s="65">
        <v>5915000</v>
      </c>
      <c r="B23" s="137" t="s">
        <v>136</v>
      </c>
      <c r="C23" s="264">
        <v>3202</v>
      </c>
      <c r="D23" s="264">
        <v>3886</v>
      </c>
      <c r="E23" s="265">
        <v>1407</v>
      </c>
      <c r="F23" s="266">
        <v>847.44865551556222</v>
      </c>
      <c r="G23" s="266">
        <v>1028.4776625026466</v>
      </c>
      <c r="H23" s="266">
        <v>372.37984331992379</v>
      </c>
      <c r="I23" s="51"/>
      <c r="J23" s="145"/>
      <c r="K23" s="51"/>
      <c r="L23" s="51"/>
      <c r="M23" s="51"/>
      <c r="N23" s="51"/>
      <c r="O23" s="51"/>
      <c r="P23" s="34"/>
      <c r="Q23" s="34"/>
      <c r="R23" s="34"/>
      <c r="S23" s="34"/>
      <c r="T23" s="34"/>
      <c r="U23" s="34"/>
      <c r="V23" s="34"/>
      <c r="W23" s="29"/>
    </row>
    <row r="24" spans="1:23" s="26" customFormat="1" ht="12.75">
      <c r="A24" s="65">
        <v>5370000</v>
      </c>
      <c r="B24" s="137" t="s">
        <v>260</v>
      </c>
      <c r="C24" s="264">
        <v>3010</v>
      </c>
      <c r="D24" s="264">
        <v>3775</v>
      </c>
      <c r="E24" s="265">
        <v>1114</v>
      </c>
      <c r="F24" s="266">
        <v>586.76751530274089</v>
      </c>
      <c r="G24" s="266">
        <v>735.89613630161023</v>
      </c>
      <c r="H24" s="266">
        <v>217.16246247417052</v>
      </c>
      <c r="I24" s="51"/>
      <c r="J24" s="145"/>
      <c r="K24" s="51"/>
      <c r="L24" s="51"/>
      <c r="M24" s="51"/>
      <c r="N24" s="51"/>
      <c r="O24" s="51"/>
      <c r="P24" s="34"/>
      <c r="Q24" s="34"/>
      <c r="R24" s="34"/>
      <c r="S24" s="34"/>
      <c r="T24" s="34"/>
      <c r="U24" s="34"/>
      <c r="V24" s="34"/>
      <c r="W24" s="29"/>
    </row>
    <row r="25" spans="1:23" s="26" customFormat="1" ht="12.75">
      <c r="A25" s="65">
        <v>5758000</v>
      </c>
      <c r="B25" s="137" t="s">
        <v>270</v>
      </c>
      <c r="C25" s="264">
        <v>2499</v>
      </c>
      <c r="D25" s="264">
        <v>2939</v>
      </c>
      <c r="E25" s="65">
        <v>1078</v>
      </c>
      <c r="F25" s="266">
        <v>491.97755684614623</v>
      </c>
      <c r="G25" s="266">
        <v>578.60025593070191</v>
      </c>
      <c r="H25" s="266">
        <v>212.22561275716114</v>
      </c>
      <c r="I25" s="51"/>
      <c r="J25" s="145"/>
      <c r="K25" s="51"/>
      <c r="L25" s="51"/>
      <c r="M25" s="51"/>
      <c r="N25" s="51"/>
      <c r="O25" s="51"/>
      <c r="P25" s="34"/>
      <c r="Q25" s="34"/>
      <c r="R25" s="34"/>
      <c r="S25" s="34"/>
      <c r="T25" s="34"/>
      <c r="U25" s="34"/>
      <c r="V25" s="34"/>
      <c r="W25" s="29"/>
    </row>
    <row r="26" spans="1:23" s="26" customFormat="1" ht="12.75">
      <c r="A26" s="65">
        <v>5916000</v>
      </c>
      <c r="B26" s="137" t="s">
        <v>137</v>
      </c>
      <c r="C26" s="264">
        <v>2113</v>
      </c>
      <c r="D26" s="264">
        <v>3093</v>
      </c>
      <c r="E26" s="65">
        <v>935</v>
      </c>
      <c r="F26" s="266">
        <v>688.34088021630782</v>
      </c>
      <c r="G26" s="266">
        <v>1007.5903182721438</v>
      </c>
      <c r="H26" s="266">
        <v>304.59002508388443</v>
      </c>
      <c r="I26" s="51"/>
      <c r="J26" s="145"/>
      <c r="K26" s="51"/>
      <c r="L26" s="51"/>
      <c r="M26" s="51"/>
      <c r="N26" s="51"/>
      <c r="O26" s="51"/>
      <c r="P26" s="34"/>
      <c r="Q26" s="34"/>
      <c r="R26" s="34"/>
      <c r="S26" s="34"/>
      <c r="T26" s="34"/>
      <c r="U26" s="34"/>
      <c r="V26" s="34"/>
      <c r="W26" s="29"/>
    </row>
    <row r="27" spans="1:23" s="26" customFormat="1" ht="12.75">
      <c r="A27" s="65">
        <v>5958000</v>
      </c>
      <c r="B27" s="137" t="s">
        <v>275</v>
      </c>
      <c r="C27" s="264">
        <v>3110</v>
      </c>
      <c r="D27" s="264">
        <v>3591</v>
      </c>
      <c r="E27" s="265">
        <v>1760</v>
      </c>
      <c r="F27" s="266">
        <v>611.17006642298475</v>
      </c>
      <c r="G27" s="266">
        <v>705.69508312698986</v>
      </c>
      <c r="H27" s="266">
        <v>345.87116299178558</v>
      </c>
      <c r="I27" s="51"/>
      <c r="J27" s="145"/>
      <c r="K27" s="51"/>
      <c r="L27" s="51"/>
      <c r="M27" s="51"/>
      <c r="N27" s="51"/>
      <c r="O27" s="51"/>
      <c r="P27" s="34"/>
      <c r="Q27" s="34"/>
      <c r="R27" s="34"/>
      <c r="S27" s="34"/>
      <c r="T27" s="34"/>
      <c r="U27" s="34"/>
      <c r="V27" s="34"/>
      <c r="W27" s="29"/>
    </row>
    <row r="28" spans="1:23" s="26" customFormat="1" ht="12.75">
      <c r="A28" s="65">
        <v>5762000</v>
      </c>
      <c r="B28" s="137" t="s">
        <v>271</v>
      </c>
      <c r="C28" s="264">
        <v>1196</v>
      </c>
      <c r="D28" s="264">
        <v>1343</v>
      </c>
      <c r="E28" s="65">
        <v>511</v>
      </c>
      <c r="F28" s="266">
        <v>426.54873568957521</v>
      </c>
      <c r="G28" s="266">
        <v>478.97571240058488</v>
      </c>
      <c r="H28" s="266">
        <v>182.24615713827171</v>
      </c>
      <c r="I28" s="51"/>
      <c r="J28" s="145"/>
      <c r="K28" s="51"/>
      <c r="L28" s="51"/>
      <c r="M28" s="51"/>
      <c r="N28" s="51"/>
      <c r="O28" s="51"/>
      <c r="P28" s="34"/>
      <c r="Q28" s="34"/>
      <c r="R28" s="34"/>
      <c r="S28" s="34"/>
      <c r="T28" s="34"/>
      <c r="U28" s="34"/>
      <c r="V28" s="34"/>
      <c r="W28" s="29"/>
    </row>
    <row r="29" spans="1:23" s="26" customFormat="1" ht="12.75">
      <c r="A29" s="65">
        <v>5154000</v>
      </c>
      <c r="B29" s="137" t="s">
        <v>252</v>
      </c>
      <c r="C29" s="264">
        <v>4391</v>
      </c>
      <c r="D29" s="264">
        <v>4443</v>
      </c>
      <c r="E29" s="265">
        <v>1907</v>
      </c>
      <c r="F29" s="266">
        <v>709.35849178527008</v>
      </c>
      <c r="G29" s="266">
        <v>717.75900227783075</v>
      </c>
      <c r="H29" s="266">
        <v>308.07256748679345</v>
      </c>
      <c r="I29" s="51"/>
      <c r="J29" s="145"/>
      <c r="K29" s="51"/>
      <c r="L29" s="51"/>
      <c r="M29" s="51"/>
      <c r="N29" s="51"/>
      <c r="O29" s="51"/>
      <c r="P29" s="34"/>
      <c r="Q29" s="34"/>
      <c r="R29" s="34"/>
      <c r="S29" s="34"/>
      <c r="T29" s="34"/>
      <c r="U29" s="34"/>
      <c r="V29" s="34"/>
      <c r="W29" s="29"/>
    </row>
    <row r="30" spans="1:23" s="26" customFormat="1" ht="12.75">
      <c r="A30" s="65">
        <v>5315000</v>
      </c>
      <c r="B30" s="137" t="s">
        <v>55</v>
      </c>
      <c r="C30" s="264">
        <v>12491</v>
      </c>
      <c r="D30" s="264">
        <v>14907</v>
      </c>
      <c r="E30" s="265">
        <v>6511</v>
      </c>
      <c r="F30" s="266">
        <v>602.17033933848518</v>
      </c>
      <c r="G30" s="266">
        <v>718.64168189246652</v>
      </c>
      <c r="H30" s="266">
        <v>313.88448318252159</v>
      </c>
      <c r="I30" s="51"/>
      <c r="J30" s="145"/>
      <c r="K30" s="51"/>
      <c r="L30" s="51"/>
      <c r="M30" s="51"/>
      <c r="N30" s="51"/>
      <c r="O30" s="51"/>
      <c r="P30" s="34"/>
      <c r="Q30" s="34"/>
      <c r="R30" s="34"/>
      <c r="S30" s="34"/>
      <c r="T30" s="34"/>
      <c r="U30" s="34"/>
      <c r="V30" s="34"/>
      <c r="W30" s="29"/>
    </row>
    <row r="31" spans="1:23" s="26" customFormat="1" ht="12.75">
      <c r="A31" s="65">
        <v>5114000</v>
      </c>
      <c r="B31" s="137" t="s">
        <v>18</v>
      </c>
      <c r="C31" s="264">
        <v>4036</v>
      </c>
      <c r="D31" s="264">
        <v>4537</v>
      </c>
      <c r="E31" s="265">
        <v>2288</v>
      </c>
      <c r="F31" s="266">
        <v>901.79868171154055</v>
      </c>
      <c r="G31" s="266">
        <v>1013.7414813987264</v>
      </c>
      <c r="H31" s="266">
        <v>511.22779577700817</v>
      </c>
      <c r="I31" s="51"/>
      <c r="J31" s="145"/>
      <c r="K31" s="51"/>
      <c r="L31" s="51"/>
      <c r="M31" s="51"/>
      <c r="N31" s="51"/>
      <c r="O31" s="51"/>
      <c r="P31" s="34"/>
      <c r="Q31" s="34"/>
      <c r="R31" s="34"/>
      <c r="S31" s="34"/>
      <c r="T31" s="34"/>
      <c r="U31" s="34"/>
      <c r="V31" s="34"/>
      <c r="W31" s="29"/>
    </row>
    <row r="32" spans="1:23" s="26" customFormat="1" ht="12.75">
      <c r="A32" s="65">
        <v>5316000</v>
      </c>
      <c r="B32" s="137" t="s">
        <v>56</v>
      </c>
      <c r="C32" s="264">
        <v>2317</v>
      </c>
      <c r="D32" s="264">
        <v>2317</v>
      </c>
      <c r="E32" s="265">
        <v>1139</v>
      </c>
      <c r="F32" s="266">
        <v>698.14390743642275</v>
      </c>
      <c r="G32" s="266">
        <v>698.14390743642275</v>
      </c>
      <c r="H32" s="266">
        <v>343.19633602506929</v>
      </c>
      <c r="I32" s="51"/>
      <c r="J32" s="145"/>
      <c r="K32" s="51"/>
      <c r="L32" s="51"/>
      <c r="M32" s="51"/>
      <c r="N32" s="51"/>
      <c r="O32" s="51"/>
      <c r="P32" s="34"/>
      <c r="Q32" s="34"/>
      <c r="R32" s="34"/>
      <c r="S32" s="34"/>
      <c r="T32" s="34"/>
      <c r="U32" s="34"/>
      <c r="V32" s="34"/>
      <c r="W32" s="29"/>
    </row>
    <row r="33" spans="1:23" s="26" customFormat="1" ht="12.75">
      <c r="A33" s="65">
        <v>5766000</v>
      </c>
      <c r="B33" s="137" t="s">
        <v>272</v>
      </c>
      <c r="C33" s="264">
        <v>3464</v>
      </c>
      <c r="D33" s="264">
        <v>4199</v>
      </c>
      <c r="E33" s="265">
        <v>1387</v>
      </c>
      <c r="F33" s="266">
        <v>469.73950069837139</v>
      </c>
      <c r="G33" s="266">
        <v>569.40997789620712</v>
      </c>
      <c r="H33" s="266">
        <v>188.08564880734443</v>
      </c>
      <c r="I33" s="51"/>
      <c r="J33" s="145"/>
      <c r="K33" s="51"/>
      <c r="L33" s="51"/>
      <c r="M33" s="51"/>
      <c r="N33" s="51"/>
      <c r="O33" s="51"/>
      <c r="P33" s="34"/>
      <c r="Q33" s="34"/>
      <c r="R33" s="34"/>
      <c r="S33" s="34"/>
      <c r="T33" s="34"/>
      <c r="U33" s="34"/>
      <c r="V33" s="34"/>
      <c r="W33" s="29"/>
    </row>
    <row r="34" spans="1:23" s="26" customFormat="1" ht="12.75">
      <c r="A34" s="65">
        <v>5962000</v>
      </c>
      <c r="B34" s="137" t="s">
        <v>276</v>
      </c>
      <c r="C34" s="264">
        <v>6423</v>
      </c>
      <c r="D34" s="264">
        <v>7267</v>
      </c>
      <c r="E34" s="265">
        <v>3994</v>
      </c>
      <c r="F34" s="266">
        <v>785.29422552603592</v>
      </c>
      <c r="G34" s="266">
        <v>888.48406303872059</v>
      </c>
      <c r="H34" s="266">
        <v>488.31778557543004</v>
      </c>
      <c r="I34" s="51"/>
      <c r="J34" s="145"/>
      <c r="K34" s="51"/>
      <c r="L34" s="51"/>
      <c r="M34" s="51"/>
      <c r="N34" s="51"/>
      <c r="O34" s="51"/>
      <c r="P34" s="34"/>
      <c r="Q34" s="34"/>
      <c r="R34" s="34"/>
      <c r="S34" s="34"/>
      <c r="T34" s="34"/>
      <c r="U34" s="34"/>
      <c r="V34" s="34"/>
      <c r="W34" s="29"/>
    </row>
    <row r="35" spans="1:23" s="26" customFormat="1" ht="12.75">
      <c r="A35" s="65">
        <v>5158000</v>
      </c>
      <c r="B35" s="137" t="s">
        <v>328</v>
      </c>
      <c r="C35" s="264">
        <v>6871</v>
      </c>
      <c r="D35" s="264">
        <v>7555</v>
      </c>
      <c r="E35" s="265">
        <v>3772</v>
      </c>
      <c r="F35" s="266">
        <v>721.66789202814834</v>
      </c>
      <c r="G35" s="266">
        <v>793.50908518012807</v>
      </c>
      <c r="H35" s="266">
        <v>396.1768721772923</v>
      </c>
      <c r="I35" s="51"/>
      <c r="J35" s="145"/>
      <c r="K35" s="51"/>
      <c r="L35" s="51"/>
      <c r="M35" s="51"/>
      <c r="N35" s="51"/>
      <c r="O35" s="51"/>
      <c r="P35" s="34"/>
      <c r="Q35" s="34"/>
      <c r="R35" s="34"/>
      <c r="S35" s="34"/>
      <c r="T35" s="34"/>
      <c r="U35" s="34"/>
      <c r="V35" s="34"/>
      <c r="W35" s="29"/>
    </row>
    <row r="36" spans="1:23" s="26" customFormat="1" ht="12.75">
      <c r="A36" s="65">
        <v>5770000</v>
      </c>
      <c r="B36" s="137" t="s">
        <v>273</v>
      </c>
      <c r="C36" s="264">
        <v>3377</v>
      </c>
      <c r="D36" s="264">
        <v>4269</v>
      </c>
      <c r="E36" s="265">
        <v>1280</v>
      </c>
      <c r="F36" s="266">
        <v>522.55319148936167</v>
      </c>
      <c r="G36" s="266">
        <v>660.58027079303679</v>
      </c>
      <c r="H36" s="266">
        <v>198.06576402321082</v>
      </c>
      <c r="I36" s="51"/>
      <c r="J36" s="145"/>
      <c r="K36" s="51"/>
      <c r="L36" s="51"/>
      <c r="M36" s="51"/>
      <c r="N36" s="51"/>
      <c r="O36" s="51"/>
      <c r="P36" s="34"/>
      <c r="Q36" s="34"/>
      <c r="R36" s="34"/>
      <c r="S36" s="34"/>
      <c r="T36" s="34"/>
      <c r="U36" s="34"/>
      <c r="V36" s="34"/>
      <c r="W36" s="29"/>
    </row>
    <row r="37" spans="1:23" s="26" customFormat="1" ht="12.75">
      <c r="A37" s="65">
        <v>5116000</v>
      </c>
      <c r="B37" s="137" t="s">
        <v>19</v>
      </c>
      <c r="C37" s="264">
        <v>4133</v>
      </c>
      <c r="D37" s="264">
        <v>5230.9999999999982</v>
      </c>
      <c r="E37" s="265">
        <v>1425</v>
      </c>
      <c r="F37" s="266">
        <v>799.96128907384116</v>
      </c>
      <c r="G37" s="266">
        <v>1012.4842736862475</v>
      </c>
      <c r="H37" s="266">
        <v>275.815348882222</v>
      </c>
      <c r="I37" s="51"/>
      <c r="J37" s="145"/>
      <c r="K37" s="51"/>
      <c r="L37" s="51"/>
      <c r="M37" s="51"/>
      <c r="N37" s="51"/>
      <c r="O37" s="51"/>
      <c r="P37" s="34"/>
      <c r="Q37" s="34"/>
      <c r="R37" s="34"/>
      <c r="S37" s="34"/>
      <c r="T37" s="34"/>
      <c r="U37" s="34"/>
      <c r="V37" s="34"/>
      <c r="W37" s="29"/>
    </row>
    <row r="38" spans="1:23" s="26" customFormat="1" ht="12.75">
      <c r="A38" s="65">
        <v>5117000</v>
      </c>
      <c r="B38" s="137" t="s">
        <v>20</v>
      </c>
      <c r="C38" s="264">
        <v>1868</v>
      </c>
      <c r="D38" s="264">
        <v>2116</v>
      </c>
      <c r="E38" s="265">
        <v>597</v>
      </c>
      <c r="F38" s="266">
        <v>575.08774090265376</v>
      </c>
      <c r="G38" s="266">
        <v>651.43771935225664</v>
      </c>
      <c r="H38" s="266">
        <v>183.79410134843911</v>
      </c>
      <c r="I38" s="51"/>
      <c r="J38" s="145"/>
      <c r="K38" s="51"/>
      <c r="L38" s="51"/>
      <c r="M38" s="51"/>
      <c r="N38" s="51"/>
      <c r="O38" s="51"/>
      <c r="P38" s="34"/>
      <c r="Q38" s="34"/>
      <c r="R38" s="34"/>
      <c r="S38" s="34"/>
      <c r="T38" s="34"/>
      <c r="U38" s="34"/>
      <c r="V38" s="34"/>
      <c r="W38" s="29"/>
    </row>
    <row r="39" spans="1:23" s="26" customFormat="1" ht="12.75">
      <c r="A39" s="65">
        <v>5515000</v>
      </c>
      <c r="B39" s="137" t="s">
        <v>97</v>
      </c>
      <c r="C39" s="264">
        <v>3236</v>
      </c>
      <c r="D39" s="264">
        <v>3947.0000000000005</v>
      </c>
      <c r="E39" s="265">
        <v>1329</v>
      </c>
      <c r="F39" s="266">
        <v>538.64207600246345</v>
      </c>
      <c r="G39" s="266">
        <v>656.99019591524211</v>
      </c>
      <c r="H39" s="266">
        <v>221.21610599730346</v>
      </c>
      <c r="I39" s="51"/>
      <c r="J39" s="145"/>
      <c r="K39" s="51"/>
      <c r="L39" s="51"/>
      <c r="M39" s="51"/>
      <c r="N39" s="51"/>
      <c r="O39" s="51"/>
      <c r="P39" s="34"/>
      <c r="Q39" s="34"/>
      <c r="R39" s="34"/>
      <c r="S39" s="34"/>
      <c r="T39" s="34"/>
      <c r="U39" s="34"/>
      <c r="V39" s="34"/>
      <c r="W39" s="29"/>
    </row>
    <row r="40" spans="1:23" s="26" customFormat="1" ht="12.75">
      <c r="A40" s="65">
        <v>5162000</v>
      </c>
      <c r="B40" s="137" t="s">
        <v>253</v>
      </c>
      <c r="C40" s="264">
        <v>5610</v>
      </c>
      <c r="D40" s="264">
        <v>6578</v>
      </c>
      <c r="E40" s="265">
        <v>2978</v>
      </c>
      <c r="F40" s="266">
        <v>614.14840277625729</v>
      </c>
      <c r="G40" s="266">
        <v>720.1191075690233</v>
      </c>
      <c r="H40" s="266">
        <v>326.01318065377797</v>
      </c>
      <c r="I40" s="51"/>
      <c r="J40" s="145"/>
      <c r="K40" s="51"/>
      <c r="L40" s="51"/>
      <c r="M40" s="51"/>
      <c r="N40" s="51"/>
      <c r="O40" s="51"/>
      <c r="P40" s="34"/>
      <c r="Q40" s="34"/>
      <c r="R40" s="34"/>
      <c r="S40" s="34"/>
      <c r="T40" s="34"/>
      <c r="U40" s="34"/>
      <c r="V40" s="34"/>
      <c r="W40" s="29"/>
    </row>
    <row r="41" spans="1:23" s="26" customFormat="1" ht="12.75">
      <c r="A41" s="65">
        <v>5374000</v>
      </c>
      <c r="B41" s="137" t="s">
        <v>261</v>
      </c>
      <c r="C41" s="264">
        <v>4819</v>
      </c>
      <c r="D41" s="264">
        <v>5448</v>
      </c>
      <c r="E41" s="265">
        <v>2378</v>
      </c>
      <c r="F41" s="266">
        <v>849.49231420110004</v>
      </c>
      <c r="G41" s="266">
        <v>960.37230291919332</v>
      </c>
      <c r="H41" s="266">
        <v>419.19334367508111</v>
      </c>
      <c r="I41" s="51"/>
      <c r="J41" s="145"/>
      <c r="K41" s="51"/>
      <c r="L41" s="51"/>
      <c r="M41" s="51"/>
      <c r="N41" s="51"/>
      <c r="O41" s="51"/>
      <c r="P41" s="34"/>
      <c r="Q41" s="34"/>
      <c r="R41" s="34"/>
      <c r="S41" s="34"/>
      <c r="T41" s="34"/>
      <c r="U41" s="34"/>
      <c r="V41" s="34"/>
      <c r="W41" s="29"/>
    </row>
    <row r="42" spans="1:23" s="26" customFormat="1" ht="12.75">
      <c r="A42" s="65">
        <v>5119000</v>
      </c>
      <c r="B42" s="137" t="s">
        <v>21</v>
      </c>
      <c r="C42" s="264">
        <v>4867</v>
      </c>
      <c r="D42" s="264">
        <v>6207</v>
      </c>
      <c r="E42" s="265">
        <v>1940</v>
      </c>
      <c r="F42" s="266">
        <v>1212.566645074493</v>
      </c>
      <c r="G42" s="266">
        <v>1546.4148687029747</v>
      </c>
      <c r="H42" s="266">
        <v>483.33250286511537</v>
      </c>
      <c r="I42" s="51"/>
      <c r="J42" s="145"/>
      <c r="K42" s="51"/>
      <c r="L42" s="51"/>
      <c r="M42" s="51"/>
      <c r="N42" s="51"/>
      <c r="O42" s="51"/>
      <c r="P42" s="34"/>
      <c r="Q42" s="34"/>
      <c r="R42" s="34"/>
      <c r="S42" s="34"/>
      <c r="T42" s="34"/>
      <c r="U42" s="34"/>
      <c r="V42" s="34"/>
      <c r="W42" s="29"/>
    </row>
    <row r="43" spans="1:23" s="26" customFormat="1" ht="12.75">
      <c r="A43" s="65">
        <v>5966000</v>
      </c>
      <c r="B43" s="137" t="s">
        <v>277</v>
      </c>
      <c r="C43" s="264">
        <v>1868</v>
      </c>
      <c r="D43" s="264">
        <v>2162</v>
      </c>
      <c r="E43" s="265">
        <v>1073</v>
      </c>
      <c r="F43" s="266">
        <v>683.27297999195287</v>
      </c>
      <c r="G43" s="266">
        <v>790.81166099711038</v>
      </c>
      <c r="H43" s="266">
        <v>392.47960788616996</v>
      </c>
      <c r="I43" s="51"/>
      <c r="J43" s="145"/>
      <c r="K43" s="51"/>
      <c r="L43" s="51"/>
      <c r="M43" s="51"/>
      <c r="N43" s="51"/>
      <c r="O43" s="51"/>
      <c r="P43" s="34"/>
      <c r="Q43" s="34"/>
      <c r="R43" s="34"/>
      <c r="S43" s="34"/>
      <c r="T43" s="34"/>
      <c r="U43" s="34"/>
      <c r="V43" s="34"/>
      <c r="W43" s="29"/>
    </row>
    <row r="44" spans="1:23" s="26" customFormat="1" ht="12.75">
      <c r="A44" s="65">
        <v>5774000</v>
      </c>
      <c r="B44" s="137" t="s">
        <v>274</v>
      </c>
      <c r="C44" s="264">
        <v>4522</v>
      </c>
      <c r="D44" s="264">
        <v>5058</v>
      </c>
      <c r="E44" s="265">
        <v>1849</v>
      </c>
      <c r="F44" s="266">
        <v>689.18218672844216</v>
      </c>
      <c r="G44" s="266">
        <v>770.87206998506417</v>
      </c>
      <c r="H44" s="266">
        <v>281.79961593562348</v>
      </c>
      <c r="I44" s="51"/>
      <c r="J44" s="145"/>
      <c r="K44" s="51"/>
      <c r="L44" s="51"/>
      <c r="M44" s="51"/>
      <c r="N44" s="51"/>
      <c r="O44" s="51"/>
      <c r="P44" s="34"/>
      <c r="Q44" s="34"/>
      <c r="R44" s="34"/>
      <c r="S44" s="34"/>
      <c r="T44" s="34"/>
      <c r="U44" s="34"/>
      <c r="V44" s="34"/>
      <c r="W44" s="29"/>
    </row>
    <row r="45" spans="1:23" s="26" customFormat="1" ht="12.75">
      <c r="A45" s="65">
        <v>5562000</v>
      </c>
      <c r="B45" s="137" t="s">
        <v>330</v>
      </c>
      <c r="C45" s="264">
        <v>10730</v>
      </c>
      <c r="D45" s="264">
        <v>11740</v>
      </c>
      <c r="E45" s="265">
        <v>5031</v>
      </c>
      <c r="F45" s="266">
        <v>906.36482662499475</v>
      </c>
      <c r="G45" s="266">
        <v>991.67968914980781</v>
      </c>
      <c r="H45" s="266">
        <v>424.96937956666807</v>
      </c>
      <c r="I45" s="51"/>
      <c r="J45" s="145"/>
      <c r="K45" s="51"/>
      <c r="L45" s="51"/>
      <c r="M45" s="51"/>
      <c r="N45" s="51"/>
      <c r="O45" s="51"/>
      <c r="P45" s="34"/>
      <c r="Q45" s="34"/>
      <c r="R45" s="34"/>
      <c r="S45" s="34"/>
      <c r="T45" s="34"/>
      <c r="U45" s="34"/>
      <c r="V45" s="34"/>
      <c r="W45" s="29"/>
    </row>
    <row r="46" spans="1:23" s="26" customFormat="1" ht="12.75">
      <c r="A46" s="65">
        <v>5120000</v>
      </c>
      <c r="B46" s="137" t="s">
        <v>22</v>
      </c>
      <c r="C46" s="264">
        <v>1110</v>
      </c>
      <c r="D46" s="264">
        <v>1528</v>
      </c>
      <c r="E46" s="265">
        <v>289</v>
      </c>
      <c r="F46" s="266">
        <v>499.19050188882898</v>
      </c>
      <c r="G46" s="266">
        <v>687.17395214966723</v>
      </c>
      <c r="H46" s="266">
        <v>129.96941896024464</v>
      </c>
      <c r="I46" s="51"/>
      <c r="J46" s="145"/>
      <c r="K46" s="51"/>
      <c r="L46" s="51"/>
      <c r="M46" s="51"/>
      <c r="N46" s="51"/>
      <c r="O46" s="51"/>
      <c r="P46" s="34"/>
      <c r="Q46" s="34"/>
      <c r="R46" s="34"/>
      <c r="S46" s="34"/>
      <c r="T46" s="34"/>
      <c r="U46" s="34"/>
      <c r="V46" s="34"/>
      <c r="W46" s="29"/>
    </row>
    <row r="47" spans="1:23" s="26" customFormat="1" ht="12.75">
      <c r="A47" s="65">
        <v>5362000</v>
      </c>
      <c r="B47" s="137" t="s">
        <v>329</v>
      </c>
      <c r="C47" s="264">
        <v>7513</v>
      </c>
      <c r="D47" s="264">
        <v>8556</v>
      </c>
      <c r="E47" s="265">
        <v>4087</v>
      </c>
      <c r="F47" s="266">
        <v>781.26949794101745</v>
      </c>
      <c r="G47" s="266">
        <v>889.73004450730002</v>
      </c>
      <c r="H47" s="266">
        <v>425.0031196705628</v>
      </c>
      <c r="I47" s="51"/>
      <c r="J47" s="145"/>
      <c r="K47" s="51"/>
      <c r="L47" s="51"/>
      <c r="M47" s="51"/>
      <c r="N47" s="51"/>
      <c r="O47" s="51"/>
      <c r="P47" s="34"/>
      <c r="Q47" s="34"/>
      <c r="R47" s="34"/>
      <c r="S47" s="34"/>
      <c r="T47" s="34"/>
      <c r="U47" s="34"/>
      <c r="V47" s="34"/>
      <c r="W47" s="29"/>
    </row>
    <row r="48" spans="1:23" s="26" customFormat="1" ht="12.75">
      <c r="A48" s="65">
        <v>5378000</v>
      </c>
      <c r="B48" s="137" t="s">
        <v>262</v>
      </c>
      <c r="C48" s="264">
        <v>3398</v>
      </c>
      <c r="D48" s="264">
        <v>3860</v>
      </c>
      <c r="E48" s="265">
        <v>1832</v>
      </c>
      <c r="F48" s="266">
        <v>604.61557623529836</v>
      </c>
      <c r="G48" s="266">
        <v>686.82051920784329</v>
      </c>
      <c r="H48" s="266">
        <v>325.97284745823026</v>
      </c>
      <c r="I48" s="51"/>
      <c r="J48" s="145"/>
      <c r="K48" s="51"/>
      <c r="L48" s="51"/>
      <c r="M48" s="51"/>
      <c r="N48" s="51"/>
      <c r="O48" s="51"/>
      <c r="P48" s="34"/>
      <c r="Q48" s="34"/>
      <c r="R48" s="34"/>
      <c r="S48" s="34"/>
      <c r="T48" s="34"/>
      <c r="U48" s="34"/>
      <c r="V48" s="34"/>
      <c r="W48" s="29"/>
    </row>
    <row r="49" spans="1:23" s="26" customFormat="1" ht="12.75">
      <c r="A49" s="65">
        <v>5382000</v>
      </c>
      <c r="B49" s="137" t="s">
        <v>263</v>
      </c>
      <c r="C49" s="264">
        <v>7621</v>
      </c>
      <c r="D49" s="264">
        <v>8333</v>
      </c>
      <c r="E49" s="265">
        <v>3769</v>
      </c>
      <c r="F49" s="266">
        <v>610.4173842001137</v>
      </c>
      <c r="G49" s="266">
        <v>667.44627510032115</v>
      </c>
      <c r="H49" s="266">
        <v>301.88467668944082</v>
      </c>
      <c r="I49" s="51"/>
      <c r="J49" s="145"/>
      <c r="K49" s="51"/>
      <c r="L49" s="51"/>
      <c r="M49" s="51"/>
      <c r="N49" s="51"/>
      <c r="O49" s="51"/>
      <c r="P49" s="34"/>
      <c r="Q49" s="34"/>
      <c r="R49" s="34"/>
      <c r="S49" s="34"/>
      <c r="T49" s="34"/>
      <c r="U49" s="34"/>
      <c r="V49" s="34"/>
      <c r="W49" s="29"/>
    </row>
    <row r="50" spans="1:23" s="26" customFormat="1" ht="12.75">
      <c r="A50" s="65">
        <v>5970000</v>
      </c>
      <c r="B50" s="137" t="s">
        <v>278</v>
      </c>
      <c r="C50" s="264">
        <v>3166</v>
      </c>
      <c r="D50" s="264">
        <v>3901</v>
      </c>
      <c r="E50" s="265">
        <v>1237</v>
      </c>
      <c r="F50" s="266">
        <v>582.52069917203312</v>
      </c>
      <c r="G50" s="266">
        <v>717.7552897884085</v>
      </c>
      <c r="H50" s="266">
        <v>227.59889604415824</v>
      </c>
      <c r="I50" s="51"/>
      <c r="J50" s="145"/>
      <c r="K50" s="51"/>
      <c r="L50" s="51"/>
      <c r="M50" s="51"/>
      <c r="N50" s="51"/>
      <c r="O50" s="51"/>
      <c r="P50" s="34"/>
      <c r="Q50" s="34"/>
      <c r="R50" s="34"/>
      <c r="S50" s="34"/>
      <c r="T50" s="34"/>
      <c r="U50" s="34"/>
      <c r="V50" s="34"/>
      <c r="W50" s="29"/>
    </row>
    <row r="51" spans="1:23" s="26" customFormat="1" ht="12.75">
      <c r="A51" s="65">
        <v>5974000</v>
      </c>
      <c r="B51" s="137" t="s">
        <v>279</v>
      </c>
      <c r="C51" s="264">
        <v>3927</v>
      </c>
      <c r="D51" s="264">
        <v>4416</v>
      </c>
      <c r="E51" s="265">
        <v>1871</v>
      </c>
      <c r="F51" s="266">
        <v>642.84311157674176</v>
      </c>
      <c r="G51" s="266">
        <v>722.89156626506019</v>
      </c>
      <c r="H51" s="266">
        <v>306.27946568884232</v>
      </c>
      <c r="I51" s="51"/>
      <c r="J51" s="145"/>
      <c r="K51" s="51"/>
      <c r="L51" s="51"/>
      <c r="M51" s="51"/>
      <c r="N51" s="51"/>
      <c r="O51" s="51"/>
      <c r="P51" s="34"/>
      <c r="Q51" s="34"/>
      <c r="R51" s="34"/>
      <c r="S51" s="34"/>
      <c r="T51" s="34"/>
      <c r="U51" s="34"/>
      <c r="V51" s="34"/>
      <c r="W51" s="29"/>
    </row>
    <row r="52" spans="1:23" s="26" customFormat="1" ht="12.75">
      <c r="A52" s="65">
        <v>5122000</v>
      </c>
      <c r="B52" s="137" t="s">
        <v>23</v>
      </c>
      <c r="C52" s="264">
        <v>2535</v>
      </c>
      <c r="D52" s="264">
        <v>2946.0000000000005</v>
      </c>
      <c r="E52" s="265">
        <v>1032</v>
      </c>
      <c r="F52" s="266">
        <v>791.59380464651508</v>
      </c>
      <c r="G52" s="266">
        <v>919.93504871346499</v>
      </c>
      <c r="H52" s="266">
        <v>322.25830627029728</v>
      </c>
      <c r="I52" s="51"/>
      <c r="J52" s="145"/>
      <c r="K52" s="51"/>
      <c r="L52" s="51"/>
      <c r="M52" s="51"/>
      <c r="N52" s="51"/>
      <c r="O52" s="51"/>
      <c r="P52" s="34"/>
      <c r="Q52" s="34"/>
      <c r="R52" s="34"/>
      <c r="S52" s="34"/>
      <c r="T52" s="34"/>
      <c r="U52" s="34"/>
      <c r="V52" s="34"/>
      <c r="W52" s="29"/>
    </row>
    <row r="53" spans="1:23" s="26" customFormat="1" ht="12.75">
      <c r="A53" s="65">
        <v>5566000</v>
      </c>
      <c r="B53" s="137" t="s">
        <v>266</v>
      </c>
      <c r="C53" s="264">
        <v>6644</v>
      </c>
      <c r="D53" s="264">
        <v>7245</v>
      </c>
      <c r="E53" s="265">
        <v>4238</v>
      </c>
      <c r="F53" s="266">
        <v>687.63519317746659</v>
      </c>
      <c r="G53" s="266">
        <v>749.83699195826989</v>
      </c>
      <c r="H53" s="266">
        <v>438.62100371554834</v>
      </c>
      <c r="I53" s="51"/>
      <c r="J53" s="145"/>
      <c r="K53" s="51"/>
      <c r="L53" s="51"/>
      <c r="M53" s="51"/>
      <c r="N53" s="51"/>
      <c r="O53" s="51"/>
      <c r="P53" s="34"/>
      <c r="Q53" s="34"/>
      <c r="R53" s="34"/>
      <c r="S53" s="34"/>
      <c r="T53" s="34"/>
      <c r="U53" s="34"/>
      <c r="V53" s="34"/>
      <c r="W53" s="29"/>
    </row>
    <row r="54" spans="1:23" s="26" customFormat="1" ht="12.75">
      <c r="A54" s="65">
        <v>5978000</v>
      </c>
      <c r="B54" s="137" t="s">
        <v>280</v>
      </c>
      <c r="C54" s="264">
        <v>6410</v>
      </c>
      <c r="D54" s="264">
        <v>7294</v>
      </c>
      <c r="E54" s="265">
        <v>2646</v>
      </c>
      <c r="F54" s="266">
        <v>836.81462140992164</v>
      </c>
      <c r="G54" s="266">
        <v>952.21932114882497</v>
      </c>
      <c r="H54" s="266">
        <v>345.43080939947782</v>
      </c>
      <c r="I54" s="51"/>
      <c r="J54" s="145"/>
      <c r="K54" s="51"/>
      <c r="L54" s="51"/>
      <c r="M54" s="51"/>
      <c r="N54" s="51"/>
      <c r="O54" s="51"/>
      <c r="P54" s="34"/>
      <c r="Q54" s="34"/>
      <c r="R54" s="34"/>
      <c r="S54" s="34"/>
      <c r="T54" s="34"/>
      <c r="U54" s="34"/>
      <c r="V54" s="34"/>
      <c r="W54" s="29"/>
    </row>
    <row r="55" spans="1:23" s="26" customFormat="1" ht="12.75">
      <c r="A55" s="65">
        <v>5166000</v>
      </c>
      <c r="B55" s="137" t="s">
        <v>254</v>
      </c>
      <c r="C55" s="264">
        <v>3715</v>
      </c>
      <c r="D55" s="264">
        <v>3760</v>
      </c>
      <c r="E55" s="265">
        <v>1534</v>
      </c>
      <c r="F55" s="266">
        <v>648.93096702068192</v>
      </c>
      <c r="G55" s="266">
        <v>656.79150363331473</v>
      </c>
      <c r="H55" s="266">
        <v>267.95695919508108</v>
      </c>
      <c r="I55" s="51"/>
      <c r="J55" s="145"/>
      <c r="K55" s="51"/>
      <c r="L55" s="51"/>
      <c r="M55" s="51"/>
      <c r="N55" s="51"/>
      <c r="O55" s="51"/>
      <c r="P55" s="34"/>
      <c r="Q55" s="34"/>
      <c r="R55" s="34"/>
      <c r="S55" s="34"/>
      <c r="T55" s="34"/>
      <c r="U55" s="34"/>
      <c r="V55" s="34"/>
      <c r="W55" s="29"/>
    </row>
    <row r="56" spans="1:23" s="26" customFormat="1" ht="12.75">
      <c r="A56" s="65">
        <v>5570000</v>
      </c>
      <c r="B56" s="137" t="s">
        <v>267</v>
      </c>
      <c r="C56" s="264">
        <v>3727</v>
      </c>
      <c r="D56" s="264">
        <v>4118</v>
      </c>
      <c r="E56" s="265">
        <v>1380</v>
      </c>
      <c r="F56" s="266">
        <v>634.6746589922177</v>
      </c>
      <c r="G56" s="266">
        <v>701.25845069223305</v>
      </c>
      <c r="H56" s="266">
        <v>235.00161776475997</v>
      </c>
      <c r="I56" s="51"/>
      <c r="J56" s="145"/>
      <c r="K56" s="51"/>
      <c r="L56" s="51"/>
      <c r="M56" s="51"/>
      <c r="N56" s="51"/>
      <c r="O56" s="51"/>
      <c r="P56" s="34"/>
      <c r="Q56" s="34"/>
      <c r="R56" s="34"/>
      <c r="S56" s="34"/>
      <c r="T56" s="34"/>
      <c r="U56" s="34"/>
      <c r="V56" s="34"/>
      <c r="W56" s="29"/>
    </row>
    <row r="57" spans="1:23" s="26" customFormat="1" ht="12.75">
      <c r="A57" s="65">
        <v>5170000</v>
      </c>
      <c r="B57" s="137" t="s">
        <v>256</v>
      </c>
      <c r="C57" s="264">
        <v>8023</v>
      </c>
      <c r="D57" s="264">
        <v>8042</v>
      </c>
      <c r="E57" s="265">
        <v>3339</v>
      </c>
      <c r="F57" s="266">
        <v>933.53657117590933</v>
      </c>
      <c r="G57" s="266">
        <v>935.74736450164062</v>
      </c>
      <c r="H57" s="266">
        <v>388.51783761141235</v>
      </c>
      <c r="I57" s="51"/>
      <c r="J57" s="145"/>
      <c r="K57" s="51"/>
      <c r="L57" s="51"/>
      <c r="M57" s="51"/>
      <c r="N57" s="51"/>
      <c r="O57" s="51"/>
      <c r="P57" s="34"/>
      <c r="Q57" s="34"/>
      <c r="R57" s="34"/>
      <c r="S57" s="34"/>
      <c r="T57" s="34"/>
      <c r="U57" s="34"/>
      <c r="V57" s="34"/>
      <c r="W57" s="29"/>
    </row>
    <row r="58" spans="1:23" s="26" customFormat="1" ht="12.75">
      <c r="A58" s="65">
        <v>5124000</v>
      </c>
      <c r="B58" s="137" t="s">
        <v>24</v>
      </c>
      <c r="C58" s="264">
        <v>5193</v>
      </c>
      <c r="D58" s="264">
        <v>5339</v>
      </c>
      <c r="E58" s="265">
        <v>1835</v>
      </c>
      <c r="F58" s="266">
        <v>712.39454009191309</v>
      </c>
      <c r="G58" s="266">
        <v>732.42334865217094</v>
      </c>
      <c r="H58" s="266">
        <v>251.7319432059812</v>
      </c>
      <c r="I58" s="51"/>
      <c r="J58" s="145"/>
      <c r="K58" s="51"/>
      <c r="L58" s="51"/>
      <c r="M58" s="51"/>
      <c r="N58" s="51"/>
      <c r="O58" s="51"/>
      <c r="P58" s="34"/>
      <c r="Q58" s="34"/>
      <c r="R58" s="34"/>
      <c r="S58" s="34"/>
      <c r="T58" s="34"/>
      <c r="U58" s="34"/>
      <c r="V58" s="34"/>
      <c r="W58" s="29"/>
    </row>
    <row r="59" spans="1:23" s="26" customFormat="1" ht="12.75">
      <c r="A59" s="46"/>
      <c r="B59" s="7" t="s">
        <v>179</v>
      </c>
      <c r="C59" s="174">
        <v>253309</v>
      </c>
      <c r="D59" s="174">
        <v>291449</v>
      </c>
      <c r="E59" s="174">
        <v>118420</v>
      </c>
      <c r="F59" s="267">
        <v>707.56269095553046</v>
      </c>
      <c r="G59" s="267">
        <v>814.09834911629036</v>
      </c>
      <c r="H59" s="267">
        <v>330.78009017821682</v>
      </c>
      <c r="I59" s="51"/>
      <c r="J59" s="51"/>
      <c r="K59" s="51"/>
      <c r="L59" s="51"/>
      <c r="M59" s="51"/>
      <c r="N59" s="51"/>
      <c r="O59" s="51"/>
      <c r="P59" s="34"/>
      <c r="Q59" s="34"/>
      <c r="R59" s="34"/>
      <c r="S59" s="34"/>
      <c r="T59" s="34"/>
      <c r="U59" s="34"/>
      <c r="V59" s="34"/>
      <c r="W59" s="29"/>
    </row>
    <row r="60" spans="1:23" s="26" customFormat="1" ht="12.75">
      <c r="A60" s="59"/>
      <c r="B60" s="7" t="s">
        <v>200</v>
      </c>
      <c r="C60" s="174">
        <v>139611</v>
      </c>
      <c r="D60" s="174">
        <v>160196</v>
      </c>
      <c r="E60" s="174">
        <v>64887</v>
      </c>
      <c r="F60" s="267">
        <v>729.95971420878016</v>
      </c>
      <c r="G60" s="267">
        <v>837.5889176167334</v>
      </c>
      <c r="H60" s="267">
        <v>339.26335300130449</v>
      </c>
      <c r="I60" s="51"/>
      <c r="J60" s="51"/>
      <c r="K60" s="51"/>
      <c r="L60" s="51"/>
      <c r="M60" s="51"/>
      <c r="N60" s="51"/>
      <c r="O60" s="51"/>
      <c r="P60" s="34"/>
      <c r="Q60" s="34"/>
      <c r="R60" s="34"/>
      <c r="S60" s="34"/>
      <c r="T60" s="34"/>
      <c r="U60" s="34"/>
      <c r="V60" s="34"/>
      <c r="W60" s="29"/>
    </row>
    <row r="61" spans="1:23" s="26" customFormat="1" ht="12.75">
      <c r="A61" s="59"/>
      <c r="B61" s="7" t="s">
        <v>201</v>
      </c>
      <c r="C61" s="174">
        <v>113698</v>
      </c>
      <c r="D61" s="174">
        <v>131253</v>
      </c>
      <c r="E61" s="174">
        <v>53533</v>
      </c>
      <c r="F61" s="267">
        <v>681.87283837410348</v>
      </c>
      <c r="G61" s="267">
        <v>787.1541773392338</v>
      </c>
      <c r="H61" s="267">
        <v>321.04961086985594</v>
      </c>
      <c r="I61" s="51"/>
      <c r="J61" s="51"/>
      <c r="K61" s="51"/>
      <c r="L61" s="51"/>
      <c r="M61" s="51"/>
      <c r="N61" s="51"/>
      <c r="O61" s="51"/>
      <c r="P61" s="34"/>
      <c r="Q61" s="34"/>
      <c r="R61" s="34"/>
      <c r="S61" s="34"/>
      <c r="T61" s="34"/>
      <c r="U61" s="34"/>
      <c r="V61" s="34"/>
      <c r="W61" s="29"/>
    </row>
    <row r="62" spans="1:23" s="26" customFormat="1" ht="12.75">
      <c r="A62" s="59" t="s">
        <v>370</v>
      </c>
      <c r="E62" s="7"/>
      <c r="F62" s="51"/>
      <c r="G62" s="51"/>
      <c r="H62" s="51"/>
      <c r="I62" s="51"/>
      <c r="J62" s="51"/>
      <c r="K62" s="51"/>
      <c r="L62" s="51"/>
      <c r="M62" s="51"/>
      <c r="N62" s="51"/>
      <c r="O62" s="51"/>
      <c r="P62" s="34"/>
      <c r="Q62" s="34"/>
      <c r="R62" s="34"/>
      <c r="S62" s="34"/>
      <c r="T62" s="34"/>
      <c r="U62" s="34"/>
      <c r="V62" s="34"/>
      <c r="W62" s="29"/>
    </row>
    <row r="63" spans="1:23" s="26" customFormat="1" ht="12.75" customHeight="1">
      <c r="A63" s="345" t="s">
        <v>410</v>
      </c>
      <c r="B63" s="345"/>
      <c r="C63" s="345"/>
      <c r="D63" s="345"/>
      <c r="E63" s="345"/>
      <c r="F63" s="345"/>
      <c r="G63" s="345"/>
      <c r="H63" s="345"/>
      <c r="I63" s="345"/>
      <c r="J63" s="345"/>
      <c r="K63" s="345"/>
      <c r="L63" s="345"/>
      <c r="M63" s="345"/>
      <c r="N63" s="345"/>
      <c r="O63" s="345"/>
      <c r="P63" s="345"/>
      <c r="Q63" s="345"/>
      <c r="R63" s="345"/>
      <c r="S63" s="345"/>
      <c r="T63" s="345"/>
      <c r="U63" s="34"/>
      <c r="V63" s="34"/>
      <c r="W63" s="29"/>
    </row>
    <row r="64" spans="1:23" s="26" customFormat="1" ht="12.75">
      <c r="A64" s="345"/>
      <c r="B64" s="345"/>
      <c r="C64" s="345"/>
      <c r="D64" s="345"/>
      <c r="E64" s="345"/>
      <c r="F64" s="345"/>
      <c r="G64" s="345"/>
      <c r="H64" s="345"/>
      <c r="I64" s="345"/>
      <c r="J64" s="345"/>
      <c r="K64" s="345"/>
      <c r="L64" s="345"/>
      <c r="M64" s="345"/>
      <c r="N64" s="345"/>
      <c r="O64" s="345"/>
      <c r="P64" s="345"/>
      <c r="Q64" s="345"/>
      <c r="R64" s="345"/>
      <c r="S64" s="345"/>
      <c r="T64" s="345"/>
      <c r="U64" s="34"/>
      <c r="V64" s="34"/>
      <c r="W64" s="29"/>
    </row>
    <row r="65" spans="1:23" s="26" customFormat="1" ht="12.75">
      <c r="A65" s="59" t="s">
        <v>378</v>
      </c>
      <c r="E65" s="7"/>
      <c r="F65" s="51"/>
      <c r="G65" s="51"/>
      <c r="H65" s="51"/>
      <c r="I65" s="51"/>
      <c r="J65" s="51"/>
      <c r="K65" s="51"/>
      <c r="L65" s="51"/>
      <c r="M65" s="51"/>
      <c r="N65" s="51"/>
      <c r="O65" s="51"/>
      <c r="P65" s="34"/>
      <c r="Q65" s="34"/>
      <c r="R65" s="34"/>
      <c r="S65" s="34"/>
      <c r="T65" s="34"/>
      <c r="U65" s="34"/>
      <c r="V65" s="34"/>
      <c r="W65" s="29"/>
    </row>
    <row r="66" spans="1:23" s="26" customFormat="1" ht="12.75">
      <c r="A66" s="47" t="s">
        <v>366</v>
      </c>
    </row>
    <row r="67" spans="1:23">
      <c r="E67" s="13"/>
      <c r="N67" s="171"/>
    </row>
    <row r="68" spans="1:23">
      <c r="C68" s="171"/>
      <c r="D68" s="171"/>
      <c r="E68" s="171"/>
      <c r="F68" s="171"/>
      <c r="G68" s="171"/>
      <c r="H68" s="171"/>
      <c r="I68" s="13"/>
      <c r="J68" s="13"/>
      <c r="K68" s="13"/>
      <c r="L68" s="13"/>
      <c r="M68" s="13"/>
      <c r="N68" s="13"/>
      <c r="O68" s="13"/>
    </row>
    <row r="69" spans="1:23" ht="12.75">
      <c r="C69" s="171"/>
      <c r="D69" s="171"/>
      <c r="E69" s="171"/>
      <c r="F69" s="268"/>
      <c r="G69" s="268"/>
      <c r="H69" s="269"/>
      <c r="I69" s="268"/>
      <c r="J69" s="268"/>
      <c r="K69" s="14"/>
      <c r="L69" s="14"/>
      <c r="M69" s="268"/>
      <c r="N69" s="269"/>
      <c r="O69" s="269"/>
    </row>
    <row r="70" spans="1:23">
      <c r="E70" s="13"/>
      <c r="F70" s="216"/>
      <c r="G70" s="13"/>
      <c r="H70" s="13"/>
      <c r="I70" s="13"/>
      <c r="J70" s="13"/>
      <c r="K70" s="13"/>
      <c r="L70" s="13"/>
      <c r="M70" s="13"/>
      <c r="N70" s="13"/>
      <c r="O70" s="13"/>
    </row>
    <row r="71" spans="1:23">
      <c r="E71" s="13"/>
      <c r="F71" s="13"/>
      <c r="G71" s="13"/>
      <c r="H71" s="13"/>
      <c r="I71" s="13"/>
      <c r="J71" s="13"/>
      <c r="K71" s="13"/>
      <c r="L71" s="13"/>
      <c r="M71" s="13"/>
      <c r="N71" s="13"/>
      <c r="O71" s="13"/>
    </row>
    <row r="72" spans="1:23">
      <c r="C72" s="171"/>
      <c r="E72" s="13"/>
      <c r="F72" s="13"/>
      <c r="G72" s="13"/>
      <c r="H72" s="13"/>
      <c r="I72" s="13"/>
      <c r="J72" s="13"/>
      <c r="K72" s="13"/>
      <c r="L72" s="13"/>
      <c r="M72" s="13"/>
      <c r="N72" s="13"/>
      <c r="O72" s="13"/>
    </row>
    <row r="74" spans="1:23">
      <c r="G74" s="171"/>
    </row>
  </sheetData>
  <mergeCells count="5">
    <mergeCell ref="C3:E3"/>
    <mergeCell ref="F3:H3"/>
    <mergeCell ref="B3:B4"/>
    <mergeCell ref="A3:A4"/>
    <mergeCell ref="A63:T6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211"/>
  <sheetViews>
    <sheetView zoomScale="80" zoomScaleNormal="80" workbookViewId="0">
      <pane ySplit="3" topLeftCell="A4" activePane="bottomLeft" state="frozen"/>
      <selection pane="bottomLeft" activeCell="A4" sqref="A4"/>
    </sheetView>
  </sheetViews>
  <sheetFormatPr baseColWidth="10" defaultColWidth="11.42578125" defaultRowHeight="11.25"/>
  <cols>
    <col min="1" max="3" width="11.42578125" style="1"/>
    <col min="4" max="4" width="9.5703125" style="2" customWidth="1"/>
    <col min="5" max="5" width="40.7109375" style="27" customWidth="1"/>
    <col min="6" max="7" width="11.42578125" style="1"/>
    <col min="8" max="9" width="11.42578125" style="12"/>
    <col min="10" max="10" width="11.42578125" style="1"/>
    <col min="11" max="11" width="12.85546875" style="1" customWidth="1"/>
    <col min="12" max="16384" width="11.42578125" style="1"/>
  </cols>
  <sheetData>
    <row r="1" spans="1:12" ht="18.75" customHeight="1">
      <c r="A1" s="39" t="s">
        <v>384</v>
      </c>
      <c r="E1" s="73"/>
    </row>
    <row r="2" spans="1:12" ht="12.75" customHeight="1">
      <c r="A2" s="5"/>
      <c r="E2" s="73"/>
    </row>
    <row r="3" spans="1:12" s="263" customFormat="1" ht="141.75" customHeight="1">
      <c r="A3" s="259" t="s">
        <v>289</v>
      </c>
      <c r="B3" s="259" t="s">
        <v>302</v>
      </c>
      <c r="C3" s="259" t="s">
        <v>287</v>
      </c>
      <c r="D3" s="257" t="s">
        <v>6</v>
      </c>
      <c r="E3" s="257" t="s">
        <v>0</v>
      </c>
      <c r="F3" s="315" t="s">
        <v>13</v>
      </c>
      <c r="G3" s="261" t="s">
        <v>14</v>
      </c>
      <c r="H3" s="315" t="s">
        <v>205</v>
      </c>
      <c r="I3" s="261" t="s">
        <v>206</v>
      </c>
      <c r="J3" s="315" t="s">
        <v>168</v>
      </c>
      <c r="K3" s="257" t="s">
        <v>7</v>
      </c>
      <c r="L3" s="257" t="s">
        <v>245</v>
      </c>
    </row>
    <row r="4" spans="1:12" ht="12.75">
      <c r="A4" s="94">
        <v>1</v>
      </c>
      <c r="B4" s="94">
        <v>1</v>
      </c>
      <c r="C4" s="94">
        <v>1</v>
      </c>
      <c r="D4" s="95">
        <v>911000</v>
      </c>
      <c r="E4" s="45" t="s">
        <v>133</v>
      </c>
      <c r="F4" s="96">
        <v>2706</v>
      </c>
      <c r="G4" s="96">
        <v>4112</v>
      </c>
      <c r="H4" s="97">
        <v>1340</v>
      </c>
      <c r="I4" s="96">
        <v>2746.0000000000005</v>
      </c>
      <c r="J4" s="96">
        <v>1366</v>
      </c>
      <c r="K4" s="97">
        <v>549</v>
      </c>
      <c r="L4" s="96">
        <v>817</v>
      </c>
    </row>
    <row r="5" spans="1:12" ht="12.75">
      <c r="A5" s="94">
        <v>1</v>
      </c>
      <c r="B5" s="94">
        <v>1</v>
      </c>
      <c r="C5" s="94">
        <v>1</v>
      </c>
      <c r="D5" s="95">
        <v>913000</v>
      </c>
      <c r="E5" s="45" t="s">
        <v>134</v>
      </c>
      <c r="F5" s="96">
        <v>5098</v>
      </c>
      <c r="G5" s="96">
        <v>6488</v>
      </c>
      <c r="H5" s="97">
        <v>2702</v>
      </c>
      <c r="I5" s="96">
        <v>4092.0000000000005</v>
      </c>
      <c r="J5" s="96">
        <v>2396</v>
      </c>
      <c r="K5" s="97">
        <v>1027</v>
      </c>
      <c r="L5" s="96">
        <v>1369.0000000000002</v>
      </c>
    </row>
    <row r="6" spans="1:12" ht="12.75">
      <c r="A6" s="94">
        <v>1</v>
      </c>
      <c r="B6" s="94">
        <v>1</v>
      </c>
      <c r="C6" s="94">
        <v>1</v>
      </c>
      <c r="D6" s="95">
        <v>112000</v>
      </c>
      <c r="E6" s="45" t="s">
        <v>16</v>
      </c>
      <c r="F6" s="96">
        <v>6583</v>
      </c>
      <c r="G6" s="96">
        <v>8829</v>
      </c>
      <c r="H6" s="97">
        <v>3437</v>
      </c>
      <c r="I6" s="96">
        <v>5682.9999999999991</v>
      </c>
      <c r="J6" s="96">
        <v>3146</v>
      </c>
      <c r="K6" s="97">
        <v>1088.0000000000002</v>
      </c>
      <c r="L6" s="96">
        <v>2058</v>
      </c>
    </row>
    <row r="7" spans="1:12" ht="12.75">
      <c r="A7" s="94">
        <v>1</v>
      </c>
      <c r="B7" s="94">
        <v>1</v>
      </c>
      <c r="C7" s="94">
        <v>1</v>
      </c>
      <c r="D7" s="95">
        <v>113000</v>
      </c>
      <c r="E7" s="45" t="s">
        <v>17</v>
      </c>
      <c r="F7" s="96">
        <v>4799</v>
      </c>
      <c r="G7" s="96">
        <v>6744.0000000000018</v>
      </c>
      <c r="H7" s="97">
        <v>2747</v>
      </c>
      <c r="I7" s="96">
        <v>4692.0000000000009</v>
      </c>
      <c r="J7" s="96">
        <v>2052.0000000000005</v>
      </c>
      <c r="K7" s="97">
        <v>876.00000000000034</v>
      </c>
      <c r="L7" s="96">
        <v>1176</v>
      </c>
    </row>
    <row r="8" spans="1:12" ht="12.75">
      <c r="A8" s="94">
        <v>1</v>
      </c>
      <c r="B8" s="94">
        <v>1</v>
      </c>
      <c r="C8" s="94">
        <v>1</v>
      </c>
      <c r="D8" s="95">
        <v>513000</v>
      </c>
      <c r="E8" s="45" t="s">
        <v>96</v>
      </c>
      <c r="F8" s="96">
        <v>1283</v>
      </c>
      <c r="G8" s="96">
        <v>1782.0000000000005</v>
      </c>
      <c r="H8" s="97">
        <v>603</v>
      </c>
      <c r="I8" s="96">
        <v>1102.0000000000005</v>
      </c>
      <c r="J8" s="96">
        <v>680</v>
      </c>
      <c r="K8" s="97">
        <v>380</v>
      </c>
      <c r="L8" s="96">
        <v>300.00000000000006</v>
      </c>
    </row>
    <row r="9" spans="1:12" ht="14.25" customHeight="1">
      <c r="A9" s="94">
        <v>1</v>
      </c>
      <c r="B9" s="94">
        <v>1</v>
      </c>
      <c r="C9" s="94">
        <v>1</v>
      </c>
      <c r="D9" s="95">
        <v>914000</v>
      </c>
      <c r="E9" s="45" t="s">
        <v>135</v>
      </c>
      <c r="F9" s="96">
        <v>1490.0000000000002</v>
      </c>
      <c r="G9" s="96">
        <v>1512.0000000000005</v>
      </c>
      <c r="H9" s="97">
        <v>775</v>
      </c>
      <c r="I9" s="96">
        <v>797.00000000000011</v>
      </c>
      <c r="J9" s="96">
        <v>715.00000000000023</v>
      </c>
      <c r="K9" s="97">
        <v>337.00000000000011</v>
      </c>
      <c r="L9" s="96">
        <v>378.00000000000006</v>
      </c>
    </row>
    <row r="10" spans="1:12" ht="12.75">
      <c r="A10" s="94">
        <v>1</v>
      </c>
      <c r="B10" s="94">
        <v>1</v>
      </c>
      <c r="C10" s="94">
        <v>1</v>
      </c>
      <c r="D10" s="95">
        <v>915000</v>
      </c>
      <c r="E10" s="45" t="s">
        <v>136</v>
      </c>
      <c r="F10" s="96">
        <v>1795.0000000000002</v>
      </c>
      <c r="G10" s="96">
        <v>2479</v>
      </c>
      <c r="H10" s="97">
        <v>1024</v>
      </c>
      <c r="I10" s="96">
        <v>1708</v>
      </c>
      <c r="J10" s="96">
        <v>771.00000000000023</v>
      </c>
      <c r="K10" s="97">
        <v>405.00000000000017</v>
      </c>
      <c r="L10" s="96">
        <v>366</v>
      </c>
    </row>
    <row r="11" spans="1:12" ht="12.75">
      <c r="A11" s="94">
        <v>1</v>
      </c>
      <c r="B11" s="94">
        <v>1</v>
      </c>
      <c r="C11" s="94">
        <v>1</v>
      </c>
      <c r="D11" s="95">
        <v>916000</v>
      </c>
      <c r="E11" s="45" t="s">
        <v>137</v>
      </c>
      <c r="F11" s="96">
        <v>1178</v>
      </c>
      <c r="G11" s="96">
        <v>2158</v>
      </c>
      <c r="H11" s="97">
        <v>602</v>
      </c>
      <c r="I11" s="96">
        <v>1582</v>
      </c>
      <c r="J11" s="96">
        <v>576</v>
      </c>
      <c r="K11" s="97">
        <v>275.00000000000006</v>
      </c>
      <c r="L11" s="96">
        <v>301</v>
      </c>
    </row>
    <row r="12" spans="1:12" ht="12.75">
      <c r="A12" s="94">
        <v>1</v>
      </c>
      <c r="B12" s="94">
        <v>1</v>
      </c>
      <c r="C12" s="94">
        <v>1</v>
      </c>
      <c r="D12" s="95">
        <v>114000</v>
      </c>
      <c r="E12" s="45" t="s">
        <v>18</v>
      </c>
      <c r="F12" s="96">
        <v>1748</v>
      </c>
      <c r="G12" s="96">
        <v>2249</v>
      </c>
      <c r="H12" s="97">
        <v>750</v>
      </c>
      <c r="I12" s="96">
        <v>1251</v>
      </c>
      <c r="J12" s="96">
        <v>997.99999999999989</v>
      </c>
      <c r="K12" s="97">
        <v>393.99999999999989</v>
      </c>
      <c r="L12" s="96">
        <v>604</v>
      </c>
    </row>
    <row r="13" spans="1:12" ht="12.75">
      <c r="A13" s="94">
        <v>1</v>
      </c>
      <c r="B13" s="94">
        <v>1</v>
      </c>
      <c r="C13" s="94">
        <v>1</v>
      </c>
      <c r="D13" s="95">
        <v>116000</v>
      </c>
      <c r="E13" s="45" t="s">
        <v>19</v>
      </c>
      <c r="F13" s="96">
        <v>2707.9999999999995</v>
      </c>
      <c r="G13" s="96">
        <v>3805.9999999999986</v>
      </c>
      <c r="H13" s="97">
        <v>1297</v>
      </c>
      <c r="I13" s="96">
        <v>2394.9999999999991</v>
      </c>
      <c r="J13" s="96">
        <v>1410.9999999999995</v>
      </c>
      <c r="K13" s="97">
        <v>544.99999999999989</v>
      </c>
      <c r="L13" s="96">
        <v>865.99999999999955</v>
      </c>
    </row>
    <row r="14" spans="1:12" s="12" customFormat="1" ht="12.75">
      <c r="A14" s="94">
        <v>1</v>
      </c>
      <c r="B14" s="94">
        <v>1</v>
      </c>
      <c r="C14" s="94">
        <v>1</v>
      </c>
      <c r="D14" s="95">
        <v>117000</v>
      </c>
      <c r="E14" s="45" t="s">
        <v>20</v>
      </c>
      <c r="F14" s="96">
        <v>1271</v>
      </c>
      <c r="G14" s="96">
        <v>1519</v>
      </c>
      <c r="H14" s="97">
        <v>755</v>
      </c>
      <c r="I14" s="97">
        <v>1003</v>
      </c>
      <c r="J14" s="96">
        <v>516</v>
      </c>
      <c r="K14" s="97">
        <v>154.00000000000006</v>
      </c>
      <c r="L14" s="96">
        <v>361.99999999999994</v>
      </c>
    </row>
    <row r="15" spans="1:12" s="12" customFormat="1" ht="12.75">
      <c r="A15" s="94">
        <v>1</v>
      </c>
      <c r="B15" s="94">
        <v>1</v>
      </c>
      <c r="C15" s="94">
        <v>1</v>
      </c>
      <c r="D15" s="95">
        <v>119000</v>
      </c>
      <c r="E15" s="45" t="s">
        <v>21</v>
      </c>
      <c r="F15" s="96">
        <v>2927</v>
      </c>
      <c r="G15" s="96">
        <v>4267</v>
      </c>
      <c r="H15" s="97">
        <v>1791</v>
      </c>
      <c r="I15" s="96">
        <v>3130.9999999999995</v>
      </c>
      <c r="J15" s="96">
        <v>1136</v>
      </c>
      <c r="K15" s="97">
        <v>471.00000000000006</v>
      </c>
      <c r="L15" s="96">
        <v>665</v>
      </c>
    </row>
    <row r="16" spans="1:12" s="12" customFormat="1" ht="12.75">
      <c r="A16" s="94">
        <v>1</v>
      </c>
      <c r="B16" s="94">
        <v>1</v>
      </c>
      <c r="C16" s="94">
        <v>1</v>
      </c>
      <c r="D16" s="95">
        <v>124000</v>
      </c>
      <c r="E16" s="45" t="s">
        <v>24</v>
      </c>
      <c r="F16" s="96">
        <v>3358</v>
      </c>
      <c r="G16" s="96">
        <v>3504</v>
      </c>
      <c r="H16" s="97">
        <v>1876</v>
      </c>
      <c r="I16" s="96">
        <v>2022</v>
      </c>
      <c r="J16" s="96">
        <v>1482</v>
      </c>
      <c r="K16" s="97">
        <v>436.99999999999989</v>
      </c>
      <c r="L16" s="96">
        <v>1045.0000000000002</v>
      </c>
    </row>
    <row r="17" spans="1:19" s="12" customFormat="1" ht="12.75">
      <c r="A17" s="98"/>
      <c r="B17" s="98"/>
      <c r="C17" s="98"/>
      <c r="D17" s="99"/>
      <c r="E17" s="88" t="s">
        <v>209</v>
      </c>
      <c r="F17" s="198">
        <v>36944</v>
      </c>
      <c r="G17" s="198">
        <v>49449</v>
      </c>
      <c r="H17" s="198">
        <v>19699</v>
      </c>
      <c r="I17" s="198">
        <v>32204</v>
      </c>
      <c r="J17" s="198">
        <v>17245</v>
      </c>
      <c r="K17" s="198">
        <v>6938.0000000000009</v>
      </c>
      <c r="L17" s="198">
        <v>10307</v>
      </c>
      <c r="M17" s="171"/>
      <c r="N17" s="171"/>
      <c r="O17" s="171"/>
      <c r="P17" s="171"/>
      <c r="Q17" s="171"/>
      <c r="R17" s="171"/>
      <c r="S17" s="171"/>
    </row>
    <row r="18" spans="1:19" s="12" customFormat="1" ht="12.75">
      <c r="A18" s="94">
        <v>2</v>
      </c>
      <c r="B18" s="94">
        <v>2</v>
      </c>
      <c r="C18" s="94">
        <v>1</v>
      </c>
      <c r="D18" s="95">
        <v>334002</v>
      </c>
      <c r="E18" s="45" t="s">
        <v>249</v>
      </c>
      <c r="F18" s="96">
        <v>2330</v>
      </c>
      <c r="G18" s="96">
        <v>3131</v>
      </c>
      <c r="H18" s="97">
        <v>1388</v>
      </c>
      <c r="I18" s="97">
        <v>2189</v>
      </c>
      <c r="J18" s="96">
        <v>942.00000000000023</v>
      </c>
      <c r="K18" s="97">
        <v>269</v>
      </c>
      <c r="L18" s="96">
        <v>673.00000000000023</v>
      </c>
    </row>
    <row r="19" spans="1:19" s="12" customFormat="1" ht="12.75">
      <c r="A19" s="94">
        <v>2</v>
      </c>
      <c r="B19" s="94">
        <v>2</v>
      </c>
      <c r="C19" s="94">
        <v>1</v>
      </c>
      <c r="D19" s="95">
        <v>711000</v>
      </c>
      <c r="E19" s="45" t="s">
        <v>368</v>
      </c>
      <c r="F19" s="96">
        <v>2783.0000000000005</v>
      </c>
      <c r="G19" s="96">
        <v>3151.0000000000005</v>
      </c>
      <c r="H19" s="97">
        <v>1467</v>
      </c>
      <c r="I19" s="97">
        <v>1835</v>
      </c>
      <c r="J19" s="96">
        <v>1316.0000000000005</v>
      </c>
      <c r="K19" s="97">
        <v>504.00000000000011</v>
      </c>
      <c r="L19" s="96">
        <v>812.00000000000023</v>
      </c>
    </row>
    <row r="20" spans="1:19" s="27" customFormat="1" ht="12.75">
      <c r="A20" s="94">
        <v>2</v>
      </c>
      <c r="B20" s="94">
        <v>2</v>
      </c>
      <c r="C20" s="94">
        <v>1</v>
      </c>
      <c r="D20" s="95">
        <v>314000</v>
      </c>
      <c r="E20" s="45" t="s">
        <v>54</v>
      </c>
      <c r="F20" s="242">
        <v>2135</v>
      </c>
      <c r="G20" s="242">
        <v>2552</v>
      </c>
      <c r="H20" s="243">
        <v>1214</v>
      </c>
      <c r="I20" s="243">
        <v>1631</v>
      </c>
      <c r="J20" s="242">
        <v>920.99999999999989</v>
      </c>
      <c r="K20" s="243">
        <v>268</v>
      </c>
      <c r="L20" s="242">
        <v>652.99999999999989</v>
      </c>
    </row>
    <row r="21" spans="1:19" s="27" customFormat="1" ht="12.75">
      <c r="A21" s="94">
        <v>2</v>
      </c>
      <c r="B21" s="94">
        <v>2</v>
      </c>
      <c r="C21" s="94">
        <v>1</v>
      </c>
      <c r="D21" s="95">
        <v>512000</v>
      </c>
      <c r="E21" s="45" t="s">
        <v>95</v>
      </c>
      <c r="F21" s="96">
        <v>858</v>
      </c>
      <c r="G21" s="96">
        <v>863</v>
      </c>
      <c r="H21" s="97">
        <v>451</v>
      </c>
      <c r="I21" s="97">
        <v>456</v>
      </c>
      <c r="J21" s="96">
        <v>407</v>
      </c>
      <c r="K21" s="97">
        <v>205</v>
      </c>
      <c r="L21" s="96">
        <v>202</v>
      </c>
    </row>
    <row r="22" spans="1:19" s="27" customFormat="1" ht="12.75">
      <c r="A22" s="94">
        <v>2</v>
      </c>
      <c r="B22" s="94">
        <v>2</v>
      </c>
      <c r="C22" s="94">
        <v>1</v>
      </c>
      <c r="D22" s="95">
        <v>111000</v>
      </c>
      <c r="E22" s="45" t="s">
        <v>15</v>
      </c>
      <c r="F22" s="96">
        <v>3092</v>
      </c>
      <c r="G22" s="96">
        <v>4650</v>
      </c>
      <c r="H22" s="97">
        <v>1560</v>
      </c>
      <c r="I22" s="97">
        <v>3118</v>
      </c>
      <c r="J22" s="96">
        <v>1532</v>
      </c>
      <c r="K22" s="97">
        <v>424.99999999999994</v>
      </c>
      <c r="L22" s="96">
        <v>1107</v>
      </c>
    </row>
    <row r="23" spans="1:19" s="27" customFormat="1" ht="12.75">
      <c r="A23" s="94">
        <v>2</v>
      </c>
      <c r="B23" s="94">
        <v>2</v>
      </c>
      <c r="C23" s="94">
        <v>1</v>
      </c>
      <c r="D23" s="95">
        <v>315000</v>
      </c>
      <c r="E23" s="45" t="s">
        <v>55</v>
      </c>
      <c r="F23" s="96">
        <v>5980.0000000000009</v>
      </c>
      <c r="G23" s="96">
        <v>8396</v>
      </c>
      <c r="H23" s="97">
        <v>3252</v>
      </c>
      <c r="I23" s="96">
        <v>5668</v>
      </c>
      <c r="J23" s="96">
        <v>2728.0000000000009</v>
      </c>
      <c r="K23" s="97">
        <v>867.00000000000023</v>
      </c>
      <c r="L23" s="96">
        <v>1861.0000000000005</v>
      </c>
    </row>
    <row r="24" spans="1:19" s="27" customFormat="1" ht="12.75">
      <c r="A24" s="94">
        <v>2</v>
      </c>
      <c r="B24" s="94">
        <v>2</v>
      </c>
      <c r="C24" s="94">
        <v>1</v>
      </c>
      <c r="D24" s="95">
        <v>316000</v>
      </c>
      <c r="E24" s="45" t="s">
        <v>56</v>
      </c>
      <c r="F24" s="96">
        <v>1178</v>
      </c>
      <c r="G24" s="96">
        <v>1178</v>
      </c>
      <c r="H24" s="97">
        <v>719</v>
      </c>
      <c r="I24" s="97">
        <v>719</v>
      </c>
      <c r="J24" s="96">
        <v>459</v>
      </c>
      <c r="K24" s="97">
        <v>134.00000000000003</v>
      </c>
      <c r="L24" s="96">
        <v>325</v>
      </c>
    </row>
    <row r="25" spans="1:19" s="27" customFormat="1" ht="12.75">
      <c r="A25" s="94">
        <v>2</v>
      </c>
      <c r="B25" s="94">
        <v>3</v>
      </c>
      <c r="C25" s="94">
        <v>1</v>
      </c>
      <c r="D25" s="95">
        <v>515000</v>
      </c>
      <c r="E25" s="45" t="s">
        <v>97</v>
      </c>
      <c r="F25" s="96">
        <v>1907.0000000000002</v>
      </c>
      <c r="G25" s="96">
        <v>2618.0000000000005</v>
      </c>
      <c r="H25" s="97">
        <v>1016</v>
      </c>
      <c r="I25" s="96">
        <v>1727.0000000000002</v>
      </c>
      <c r="J25" s="96">
        <v>891.00000000000023</v>
      </c>
      <c r="K25" s="97">
        <v>383</v>
      </c>
      <c r="L25" s="96">
        <v>508.00000000000017</v>
      </c>
    </row>
    <row r="26" spans="1:19" s="27" customFormat="1" ht="12.75">
      <c r="A26" s="94">
        <v>2</v>
      </c>
      <c r="B26" s="94">
        <v>2</v>
      </c>
      <c r="C26" s="94">
        <v>1</v>
      </c>
      <c r="D26" s="95">
        <v>120000</v>
      </c>
      <c r="E26" s="45" t="s">
        <v>22</v>
      </c>
      <c r="F26" s="96">
        <v>821</v>
      </c>
      <c r="G26" s="96">
        <v>1239</v>
      </c>
      <c r="H26" s="97">
        <v>392</v>
      </c>
      <c r="I26" s="96">
        <v>810.00000000000011</v>
      </c>
      <c r="J26" s="96">
        <v>428.99999999999994</v>
      </c>
      <c r="K26" s="97">
        <v>161</v>
      </c>
      <c r="L26" s="96">
        <v>267.99999999999994</v>
      </c>
    </row>
    <row r="27" spans="1:19" s="27" customFormat="1" ht="12.75">
      <c r="A27" s="94">
        <v>2</v>
      </c>
      <c r="B27" s="94">
        <v>2</v>
      </c>
      <c r="C27" s="94">
        <v>1</v>
      </c>
      <c r="D27" s="95">
        <v>122000</v>
      </c>
      <c r="E27" s="45" t="s">
        <v>23</v>
      </c>
      <c r="F27" s="96">
        <v>1503</v>
      </c>
      <c r="G27" s="96">
        <v>1914.0000000000005</v>
      </c>
      <c r="H27" s="97">
        <v>720</v>
      </c>
      <c r="I27" s="96">
        <v>1131.0000000000005</v>
      </c>
      <c r="J27" s="96">
        <v>783.00000000000011</v>
      </c>
      <c r="K27" s="97">
        <v>324</v>
      </c>
      <c r="L27" s="96">
        <v>459.00000000000011</v>
      </c>
    </row>
    <row r="28" spans="1:19" s="27" customFormat="1" ht="12.75">
      <c r="A28" s="98"/>
      <c r="B28" s="98"/>
      <c r="C28" s="98"/>
      <c r="D28" s="99"/>
      <c r="E28" s="88" t="s">
        <v>216</v>
      </c>
      <c r="F28" s="198">
        <v>22587</v>
      </c>
      <c r="G28" s="198">
        <v>29692</v>
      </c>
      <c r="H28" s="198">
        <v>12179</v>
      </c>
      <c r="I28" s="198">
        <v>19284</v>
      </c>
      <c r="J28" s="198">
        <v>10408.000000000002</v>
      </c>
      <c r="K28" s="198">
        <v>3540</v>
      </c>
      <c r="L28" s="198">
        <v>6868.0000000000009</v>
      </c>
      <c r="M28" s="171"/>
      <c r="N28" s="171"/>
      <c r="O28" s="171"/>
      <c r="P28" s="171"/>
      <c r="Q28" s="171"/>
      <c r="R28" s="171"/>
      <c r="S28" s="171"/>
    </row>
    <row r="29" spans="1:19" s="27" customFormat="1" ht="12.75">
      <c r="A29" s="94">
        <v>3</v>
      </c>
      <c r="B29" s="94">
        <v>4</v>
      </c>
      <c r="C29" s="94">
        <v>2</v>
      </c>
      <c r="D29" s="95">
        <v>334000</v>
      </c>
      <c r="E29" s="100" t="s">
        <v>257</v>
      </c>
      <c r="F29" s="96">
        <v>556</v>
      </c>
      <c r="G29" s="96">
        <v>749</v>
      </c>
      <c r="H29" s="97">
        <v>295</v>
      </c>
      <c r="I29" s="96">
        <v>488</v>
      </c>
      <c r="J29" s="96">
        <v>261.00000000000006</v>
      </c>
      <c r="K29" s="97">
        <v>173.00000000000003</v>
      </c>
      <c r="L29" s="96">
        <v>88.000000000000014</v>
      </c>
    </row>
    <row r="30" spans="1:19" s="27" customFormat="1" ht="12.75">
      <c r="A30" s="94">
        <v>3</v>
      </c>
      <c r="B30" s="94">
        <v>4</v>
      </c>
      <c r="C30" s="94">
        <v>2</v>
      </c>
      <c r="D30" s="95">
        <v>554000</v>
      </c>
      <c r="E30" s="45" t="s">
        <v>264</v>
      </c>
      <c r="F30" s="96">
        <v>1141</v>
      </c>
      <c r="G30" s="96">
        <v>1509.0000000000002</v>
      </c>
      <c r="H30" s="97">
        <v>552</v>
      </c>
      <c r="I30" s="97">
        <v>920.00000000000011</v>
      </c>
      <c r="J30" s="96">
        <v>589.00000000000011</v>
      </c>
      <c r="K30" s="97">
        <v>317.00000000000011</v>
      </c>
      <c r="L30" s="96">
        <v>272</v>
      </c>
    </row>
    <row r="31" spans="1:19" s="27" customFormat="1" ht="12.75">
      <c r="A31" s="94">
        <v>3</v>
      </c>
      <c r="B31" s="94">
        <v>4</v>
      </c>
      <c r="C31" s="94">
        <v>2</v>
      </c>
      <c r="D31" s="95">
        <v>558000</v>
      </c>
      <c r="E31" s="45" t="s">
        <v>265</v>
      </c>
      <c r="F31" s="96">
        <v>594</v>
      </c>
      <c r="G31" s="96">
        <v>712</v>
      </c>
      <c r="H31" s="97">
        <v>269</v>
      </c>
      <c r="I31" s="96">
        <v>387</v>
      </c>
      <c r="J31" s="96">
        <v>325</v>
      </c>
      <c r="K31" s="97">
        <v>196.99999999999997</v>
      </c>
      <c r="L31" s="96">
        <v>128</v>
      </c>
    </row>
    <row r="32" spans="1:19" s="27" customFormat="1" ht="12.75">
      <c r="A32" s="94">
        <v>3</v>
      </c>
      <c r="B32" s="94">
        <v>4</v>
      </c>
      <c r="C32" s="94">
        <v>2</v>
      </c>
      <c r="D32" s="95">
        <v>358000</v>
      </c>
      <c r="E32" s="45" t="s">
        <v>258</v>
      </c>
      <c r="F32" s="96">
        <v>1232</v>
      </c>
      <c r="G32" s="96">
        <v>1653.0000000000002</v>
      </c>
      <c r="H32" s="97">
        <v>582</v>
      </c>
      <c r="I32" s="96">
        <v>1003.0000000000002</v>
      </c>
      <c r="J32" s="96">
        <v>650</v>
      </c>
      <c r="K32" s="97">
        <v>346.99999999999994</v>
      </c>
      <c r="L32" s="96">
        <v>303</v>
      </c>
    </row>
    <row r="33" spans="1:12" s="27" customFormat="1" ht="12.75">
      <c r="A33" s="94">
        <v>3</v>
      </c>
      <c r="B33" s="94">
        <v>4</v>
      </c>
      <c r="C33" s="94">
        <v>2</v>
      </c>
      <c r="D33" s="95">
        <v>366000</v>
      </c>
      <c r="E33" s="45" t="s">
        <v>259</v>
      </c>
      <c r="F33" s="96">
        <v>1249</v>
      </c>
      <c r="G33" s="96">
        <v>1620</v>
      </c>
      <c r="H33" s="97">
        <v>632</v>
      </c>
      <c r="I33" s="96">
        <v>1003</v>
      </c>
      <c r="J33" s="96">
        <v>617</v>
      </c>
      <c r="K33" s="97">
        <v>293</v>
      </c>
      <c r="L33" s="96">
        <v>324</v>
      </c>
    </row>
    <row r="34" spans="1:12" s="27" customFormat="1" ht="12.75">
      <c r="A34" s="94">
        <v>3</v>
      </c>
      <c r="B34" s="94">
        <v>4</v>
      </c>
      <c r="C34" s="94">
        <v>2</v>
      </c>
      <c r="D34" s="95">
        <v>754000</v>
      </c>
      <c r="E34" s="45" t="s">
        <v>268</v>
      </c>
      <c r="F34" s="96">
        <v>1579</v>
      </c>
      <c r="G34" s="96">
        <v>2162</v>
      </c>
      <c r="H34" s="97">
        <v>929</v>
      </c>
      <c r="I34" s="96">
        <v>1511.9999999999998</v>
      </c>
      <c r="J34" s="96">
        <v>650</v>
      </c>
      <c r="K34" s="97">
        <v>299.00000000000006</v>
      </c>
      <c r="L34" s="96">
        <v>351</v>
      </c>
    </row>
    <row r="35" spans="1:12" s="27" customFormat="1" ht="12.75">
      <c r="A35" s="94">
        <v>3</v>
      </c>
      <c r="B35" s="94">
        <v>3</v>
      </c>
      <c r="C35" s="94">
        <v>2</v>
      </c>
      <c r="D35" s="95">
        <v>370000</v>
      </c>
      <c r="E35" s="45" t="s">
        <v>260</v>
      </c>
      <c r="F35" s="96">
        <v>802</v>
      </c>
      <c r="G35" s="96">
        <v>1143</v>
      </c>
      <c r="H35" s="97">
        <v>448</v>
      </c>
      <c r="I35" s="96">
        <v>789</v>
      </c>
      <c r="J35" s="96">
        <v>354</v>
      </c>
      <c r="K35" s="97">
        <v>203.00000000000003</v>
      </c>
      <c r="L35" s="96">
        <v>151</v>
      </c>
    </row>
    <row r="36" spans="1:12" s="27" customFormat="1" ht="12.75">
      <c r="A36" s="94">
        <v>3</v>
      </c>
      <c r="B36" s="94">
        <v>4</v>
      </c>
      <c r="C36" s="94">
        <v>2</v>
      </c>
      <c r="D36" s="95">
        <v>758000</v>
      </c>
      <c r="E36" s="45" t="s">
        <v>270</v>
      </c>
      <c r="F36" s="96">
        <v>450</v>
      </c>
      <c r="G36" s="96">
        <v>551</v>
      </c>
      <c r="H36" s="97">
        <v>167</v>
      </c>
      <c r="I36" s="96">
        <v>268</v>
      </c>
      <c r="J36" s="96">
        <v>283</v>
      </c>
      <c r="K36" s="97">
        <v>125.00000000000003</v>
      </c>
      <c r="L36" s="96">
        <v>158</v>
      </c>
    </row>
    <row r="37" spans="1:12" s="27" customFormat="1" ht="12.75">
      <c r="A37" s="94">
        <v>3</v>
      </c>
      <c r="B37" s="94">
        <v>4</v>
      </c>
      <c r="C37" s="94">
        <v>2</v>
      </c>
      <c r="D37" s="95">
        <v>958000</v>
      </c>
      <c r="E37" s="45" t="s">
        <v>275</v>
      </c>
      <c r="F37" s="96">
        <v>690</v>
      </c>
      <c r="G37" s="96">
        <v>975</v>
      </c>
      <c r="H37" s="97">
        <v>395</v>
      </c>
      <c r="I37" s="96">
        <v>680</v>
      </c>
      <c r="J37" s="96">
        <v>295</v>
      </c>
      <c r="K37" s="97">
        <v>143.00000000000003</v>
      </c>
      <c r="L37" s="96">
        <v>152</v>
      </c>
    </row>
    <row r="38" spans="1:12" s="27" customFormat="1" ht="12.75">
      <c r="A38" s="94">
        <v>3</v>
      </c>
      <c r="B38" s="94">
        <v>4</v>
      </c>
      <c r="C38" s="94">
        <v>2</v>
      </c>
      <c r="D38" s="95">
        <v>762000</v>
      </c>
      <c r="E38" s="45" t="s">
        <v>271</v>
      </c>
      <c r="F38" s="96">
        <v>685</v>
      </c>
      <c r="G38" s="96">
        <v>832</v>
      </c>
      <c r="H38" s="97">
        <v>362</v>
      </c>
      <c r="I38" s="96">
        <v>509</v>
      </c>
      <c r="J38" s="96">
        <v>323</v>
      </c>
      <c r="K38" s="97">
        <v>180</v>
      </c>
      <c r="L38" s="96">
        <v>143.00000000000003</v>
      </c>
    </row>
    <row r="39" spans="1:12" s="27" customFormat="1" ht="12.75">
      <c r="A39" s="94">
        <v>3</v>
      </c>
      <c r="B39" s="94">
        <v>4</v>
      </c>
      <c r="C39" s="94">
        <v>2</v>
      </c>
      <c r="D39" s="95">
        <v>154000</v>
      </c>
      <c r="E39" s="45" t="s">
        <v>252</v>
      </c>
      <c r="F39" s="96">
        <v>705</v>
      </c>
      <c r="G39" s="96">
        <v>713</v>
      </c>
      <c r="H39" s="97">
        <v>238</v>
      </c>
      <c r="I39" s="96">
        <v>246.00000000000006</v>
      </c>
      <c r="J39" s="96">
        <v>467</v>
      </c>
      <c r="K39" s="97">
        <v>395</v>
      </c>
      <c r="L39" s="96">
        <v>72</v>
      </c>
    </row>
    <row r="40" spans="1:12" s="27" customFormat="1" ht="12.75">
      <c r="A40" s="94">
        <v>3</v>
      </c>
      <c r="B40" s="94">
        <v>4</v>
      </c>
      <c r="C40" s="94">
        <v>2</v>
      </c>
      <c r="D40" s="95">
        <v>766000</v>
      </c>
      <c r="E40" s="45" t="s">
        <v>272</v>
      </c>
      <c r="F40" s="96">
        <v>618</v>
      </c>
      <c r="G40" s="96">
        <v>748</v>
      </c>
      <c r="H40" s="97">
        <v>247</v>
      </c>
      <c r="I40" s="96">
        <v>377</v>
      </c>
      <c r="J40" s="96">
        <v>371</v>
      </c>
      <c r="K40" s="97">
        <v>198.99999999999994</v>
      </c>
      <c r="L40" s="96">
        <v>172.00000000000003</v>
      </c>
    </row>
    <row r="41" spans="1:12" s="27" customFormat="1" ht="12.75">
      <c r="A41" s="94">
        <v>3</v>
      </c>
      <c r="B41" s="94">
        <v>4</v>
      </c>
      <c r="C41" s="94">
        <v>2</v>
      </c>
      <c r="D41" s="95">
        <v>962000</v>
      </c>
      <c r="E41" s="45" t="s">
        <v>276</v>
      </c>
      <c r="F41" s="96">
        <v>713</v>
      </c>
      <c r="G41" s="96">
        <v>989.00000000000023</v>
      </c>
      <c r="H41" s="97">
        <v>401</v>
      </c>
      <c r="I41" s="96">
        <v>677.00000000000023</v>
      </c>
      <c r="J41" s="96">
        <v>312.00000000000006</v>
      </c>
      <c r="K41" s="97">
        <v>154.00000000000006</v>
      </c>
      <c r="L41" s="96">
        <v>158</v>
      </c>
    </row>
    <row r="42" spans="1:12" s="27" customFormat="1" ht="12.75">
      <c r="A42" s="94">
        <v>3</v>
      </c>
      <c r="B42" s="94">
        <v>4</v>
      </c>
      <c r="C42" s="94">
        <v>2</v>
      </c>
      <c r="D42" s="95">
        <v>770000</v>
      </c>
      <c r="E42" s="45" t="s">
        <v>273</v>
      </c>
      <c r="F42" s="96">
        <v>906</v>
      </c>
      <c r="G42" s="96">
        <v>1177</v>
      </c>
      <c r="H42" s="97">
        <v>435</v>
      </c>
      <c r="I42" s="96">
        <v>706</v>
      </c>
      <c r="J42" s="96">
        <v>471</v>
      </c>
      <c r="K42" s="97">
        <v>208</v>
      </c>
      <c r="L42" s="96">
        <v>263</v>
      </c>
    </row>
    <row r="43" spans="1:12" s="27" customFormat="1" ht="12.75">
      <c r="A43" s="94">
        <v>3</v>
      </c>
      <c r="B43" s="94">
        <v>4</v>
      </c>
      <c r="C43" s="94">
        <v>2</v>
      </c>
      <c r="D43" s="95">
        <v>162000</v>
      </c>
      <c r="E43" s="45" t="s">
        <v>253</v>
      </c>
      <c r="F43" s="96">
        <v>371</v>
      </c>
      <c r="G43" s="96">
        <v>452</v>
      </c>
      <c r="H43" s="97">
        <v>180</v>
      </c>
      <c r="I43" s="96">
        <v>261</v>
      </c>
      <c r="J43" s="96">
        <v>191</v>
      </c>
      <c r="K43" s="97">
        <v>88</v>
      </c>
      <c r="L43" s="96">
        <v>103.00000000000001</v>
      </c>
    </row>
    <row r="44" spans="1:12" s="27" customFormat="1" ht="12.75">
      <c r="A44" s="94">
        <v>3</v>
      </c>
      <c r="B44" s="94">
        <v>4</v>
      </c>
      <c r="C44" s="94">
        <v>2</v>
      </c>
      <c r="D44" s="95">
        <v>374000</v>
      </c>
      <c r="E44" s="45" t="s">
        <v>261</v>
      </c>
      <c r="F44" s="96">
        <v>1507</v>
      </c>
      <c r="G44" s="96">
        <v>1878</v>
      </c>
      <c r="H44" s="97">
        <v>875</v>
      </c>
      <c r="I44" s="96">
        <v>1246</v>
      </c>
      <c r="J44" s="96">
        <v>632</v>
      </c>
      <c r="K44" s="97">
        <v>340.99999999999994</v>
      </c>
      <c r="L44" s="96">
        <v>291.00000000000006</v>
      </c>
    </row>
    <row r="45" spans="1:12" s="27" customFormat="1" ht="12.75">
      <c r="A45" s="94">
        <v>3</v>
      </c>
      <c r="B45" s="94">
        <v>4</v>
      </c>
      <c r="C45" s="94">
        <v>2</v>
      </c>
      <c r="D45" s="95">
        <v>966000</v>
      </c>
      <c r="E45" s="45" t="s">
        <v>277</v>
      </c>
      <c r="F45" s="96">
        <v>795</v>
      </c>
      <c r="G45" s="96">
        <v>1089</v>
      </c>
      <c r="H45" s="97">
        <v>536</v>
      </c>
      <c r="I45" s="96">
        <v>830</v>
      </c>
      <c r="J45" s="96">
        <v>259</v>
      </c>
      <c r="K45" s="97">
        <v>162.99999999999994</v>
      </c>
      <c r="L45" s="96">
        <v>96.000000000000028</v>
      </c>
    </row>
    <row r="46" spans="1:12" s="27" customFormat="1" ht="12.75">
      <c r="A46" s="94">
        <v>3</v>
      </c>
      <c r="B46" s="94">
        <v>4</v>
      </c>
      <c r="C46" s="94">
        <v>2</v>
      </c>
      <c r="D46" s="95">
        <v>774000</v>
      </c>
      <c r="E46" s="45" t="s">
        <v>274</v>
      </c>
      <c r="F46" s="96">
        <v>1234</v>
      </c>
      <c r="G46" s="96">
        <v>1405</v>
      </c>
      <c r="H46" s="97">
        <v>751</v>
      </c>
      <c r="I46" s="96">
        <v>922</v>
      </c>
      <c r="J46" s="96">
        <v>483</v>
      </c>
      <c r="K46" s="97">
        <v>249</v>
      </c>
      <c r="L46" s="96">
        <v>233.99999999999997</v>
      </c>
    </row>
    <row r="47" spans="1:12" s="27" customFormat="1" ht="12.75">
      <c r="A47" s="94">
        <v>3</v>
      </c>
      <c r="B47" s="94">
        <v>4</v>
      </c>
      <c r="C47" s="94">
        <v>2</v>
      </c>
      <c r="D47" s="95">
        <v>378000</v>
      </c>
      <c r="E47" s="45" t="s">
        <v>262</v>
      </c>
      <c r="F47" s="96">
        <v>293</v>
      </c>
      <c r="G47" s="96">
        <v>385</v>
      </c>
      <c r="H47" s="97">
        <v>138</v>
      </c>
      <c r="I47" s="96">
        <v>230</v>
      </c>
      <c r="J47" s="96">
        <v>155</v>
      </c>
      <c r="K47" s="97">
        <v>58</v>
      </c>
      <c r="L47" s="96">
        <v>97</v>
      </c>
    </row>
    <row r="48" spans="1:12" s="27" customFormat="1" ht="12.75">
      <c r="A48" s="94">
        <v>3</v>
      </c>
      <c r="B48" s="94">
        <v>4</v>
      </c>
      <c r="C48" s="94">
        <v>2</v>
      </c>
      <c r="D48" s="95">
        <v>382000</v>
      </c>
      <c r="E48" s="45" t="s">
        <v>263</v>
      </c>
      <c r="F48" s="96">
        <v>1035</v>
      </c>
      <c r="G48" s="96">
        <v>1156</v>
      </c>
      <c r="H48" s="97">
        <v>545</v>
      </c>
      <c r="I48" s="96">
        <v>666</v>
      </c>
      <c r="J48" s="96">
        <v>490</v>
      </c>
      <c r="K48" s="97">
        <v>235</v>
      </c>
      <c r="L48" s="96">
        <v>255</v>
      </c>
    </row>
    <row r="49" spans="1:19" s="27" customFormat="1" ht="12.75">
      <c r="A49" s="94">
        <v>3</v>
      </c>
      <c r="B49" s="94">
        <v>4</v>
      </c>
      <c r="C49" s="94">
        <v>2</v>
      </c>
      <c r="D49" s="95">
        <v>970000</v>
      </c>
      <c r="E49" s="45" t="s">
        <v>278</v>
      </c>
      <c r="F49" s="96">
        <v>1099</v>
      </c>
      <c r="G49" s="96">
        <v>1554</v>
      </c>
      <c r="H49" s="97">
        <v>629</v>
      </c>
      <c r="I49" s="96">
        <v>1084</v>
      </c>
      <c r="J49" s="96">
        <v>470</v>
      </c>
      <c r="K49" s="97">
        <v>242</v>
      </c>
      <c r="L49" s="96">
        <v>227.99999999999997</v>
      </c>
    </row>
    <row r="50" spans="1:19" s="27" customFormat="1" ht="12.75">
      <c r="A50" s="94">
        <v>3</v>
      </c>
      <c r="B50" s="94">
        <v>4</v>
      </c>
      <c r="C50" s="94">
        <v>2</v>
      </c>
      <c r="D50" s="95">
        <v>974000</v>
      </c>
      <c r="E50" s="45" t="s">
        <v>279</v>
      </c>
      <c r="F50" s="96">
        <v>1057</v>
      </c>
      <c r="G50" s="96">
        <v>1300</v>
      </c>
      <c r="H50" s="97">
        <v>549</v>
      </c>
      <c r="I50" s="96">
        <v>792</v>
      </c>
      <c r="J50" s="96">
        <v>508</v>
      </c>
      <c r="K50" s="97">
        <v>254.00000000000006</v>
      </c>
      <c r="L50" s="96">
        <v>253.99999999999997</v>
      </c>
    </row>
    <row r="51" spans="1:19" s="27" customFormat="1" ht="12.75">
      <c r="A51" s="94">
        <v>3</v>
      </c>
      <c r="B51" s="94">
        <v>4</v>
      </c>
      <c r="C51" s="94">
        <v>2</v>
      </c>
      <c r="D51" s="95">
        <v>566000</v>
      </c>
      <c r="E51" s="45" t="s">
        <v>266</v>
      </c>
      <c r="F51" s="96">
        <v>1212</v>
      </c>
      <c r="G51" s="96">
        <v>1529</v>
      </c>
      <c r="H51" s="97">
        <v>524</v>
      </c>
      <c r="I51" s="96">
        <v>841</v>
      </c>
      <c r="J51" s="96">
        <v>687.99999999999989</v>
      </c>
      <c r="K51" s="97">
        <v>344</v>
      </c>
      <c r="L51" s="96">
        <v>343.99999999999989</v>
      </c>
    </row>
    <row r="52" spans="1:19" s="27" customFormat="1" ht="12.75">
      <c r="A52" s="94">
        <v>3</v>
      </c>
      <c r="B52" s="94">
        <v>3</v>
      </c>
      <c r="C52" s="94">
        <v>2</v>
      </c>
      <c r="D52" s="95">
        <v>978000</v>
      </c>
      <c r="E52" s="65" t="s">
        <v>280</v>
      </c>
      <c r="F52" s="96">
        <v>497</v>
      </c>
      <c r="G52" s="96">
        <v>497</v>
      </c>
      <c r="H52" s="97">
        <v>286</v>
      </c>
      <c r="I52" s="96">
        <v>286</v>
      </c>
      <c r="J52" s="96">
        <v>211</v>
      </c>
      <c r="K52" s="97">
        <v>129</v>
      </c>
      <c r="L52" s="96">
        <v>82</v>
      </c>
    </row>
    <row r="53" spans="1:19" s="27" customFormat="1" ht="12.75">
      <c r="A53" s="94">
        <v>3</v>
      </c>
      <c r="B53" s="94">
        <v>4</v>
      </c>
      <c r="C53" s="94">
        <v>2</v>
      </c>
      <c r="D53" s="95">
        <v>166000</v>
      </c>
      <c r="E53" s="45" t="s">
        <v>254</v>
      </c>
      <c r="F53" s="96">
        <v>749</v>
      </c>
      <c r="G53" s="96">
        <v>769</v>
      </c>
      <c r="H53" s="97">
        <v>394</v>
      </c>
      <c r="I53" s="96">
        <v>414</v>
      </c>
      <c r="J53" s="96">
        <v>355</v>
      </c>
      <c r="K53" s="97">
        <v>268</v>
      </c>
      <c r="L53" s="96">
        <v>87</v>
      </c>
    </row>
    <row r="54" spans="1:19" s="27" customFormat="1" ht="12.75">
      <c r="A54" s="94">
        <v>3</v>
      </c>
      <c r="B54" s="94">
        <v>4</v>
      </c>
      <c r="C54" s="94">
        <v>2</v>
      </c>
      <c r="D54" s="95">
        <v>570000</v>
      </c>
      <c r="E54" s="45" t="s">
        <v>267</v>
      </c>
      <c r="F54" s="96">
        <v>1195</v>
      </c>
      <c r="G54" s="96">
        <v>1349</v>
      </c>
      <c r="H54" s="97">
        <v>573</v>
      </c>
      <c r="I54" s="96">
        <v>727</v>
      </c>
      <c r="J54" s="96">
        <v>622</v>
      </c>
      <c r="K54" s="97">
        <v>184.99999999999997</v>
      </c>
      <c r="L54" s="96">
        <v>437.00000000000006</v>
      </c>
    </row>
    <row r="55" spans="1:19" s="27" customFormat="1" ht="12.75">
      <c r="A55" s="94">
        <v>3</v>
      </c>
      <c r="B55" s="94">
        <v>4</v>
      </c>
      <c r="C55" s="94">
        <v>2</v>
      </c>
      <c r="D55" s="95">
        <v>170000</v>
      </c>
      <c r="E55" s="45" t="s">
        <v>256</v>
      </c>
      <c r="F55" s="96">
        <v>856.99999999999989</v>
      </c>
      <c r="G55" s="96">
        <v>860.99999999999989</v>
      </c>
      <c r="H55" s="97">
        <v>378</v>
      </c>
      <c r="I55" s="96">
        <v>382</v>
      </c>
      <c r="J55" s="96">
        <v>478.99999999999989</v>
      </c>
      <c r="K55" s="97">
        <v>342.99999999999989</v>
      </c>
      <c r="L55" s="96">
        <v>136</v>
      </c>
    </row>
    <row r="56" spans="1:19" s="27" customFormat="1" ht="12.75">
      <c r="A56" s="98"/>
      <c r="B56" s="98"/>
      <c r="C56" s="98"/>
      <c r="D56" s="99"/>
      <c r="E56" s="88" t="s">
        <v>210</v>
      </c>
      <c r="F56" s="198">
        <v>23821</v>
      </c>
      <c r="G56" s="198">
        <v>29757</v>
      </c>
      <c r="H56" s="198">
        <v>12310</v>
      </c>
      <c r="I56" s="198">
        <v>18246</v>
      </c>
      <c r="J56" s="198">
        <v>11511</v>
      </c>
      <c r="K56" s="198">
        <v>6132</v>
      </c>
      <c r="L56" s="198">
        <v>5379</v>
      </c>
      <c r="M56" s="171"/>
      <c r="N56" s="171"/>
      <c r="O56" s="171"/>
      <c r="P56" s="171"/>
      <c r="Q56" s="171"/>
      <c r="R56" s="171"/>
      <c r="S56" s="171"/>
    </row>
    <row r="57" spans="1:19" s="27" customFormat="1" ht="12.75">
      <c r="A57" s="94">
        <v>4</v>
      </c>
      <c r="B57" s="94">
        <v>2</v>
      </c>
      <c r="C57" s="94">
        <v>3</v>
      </c>
      <c r="D57" s="95">
        <v>334004</v>
      </c>
      <c r="E57" s="45" t="s">
        <v>57</v>
      </c>
      <c r="F57" s="96">
        <v>482</v>
      </c>
      <c r="G57" s="96">
        <v>610</v>
      </c>
      <c r="H57" s="97">
        <v>244</v>
      </c>
      <c r="I57" s="96">
        <v>372</v>
      </c>
      <c r="J57" s="96">
        <v>238</v>
      </c>
      <c r="K57" s="97">
        <v>139</v>
      </c>
      <c r="L57" s="96">
        <v>99</v>
      </c>
    </row>
    <row r="58" spans="1:19" s="27" customFormat="1" ht="12.75">
      <c r="A58" s="94">
        <v>4</v>
      </c>
      <c r="B58" s="94">
        <v>2</v>
      </c>
      <c r="C58" s="94">
        <v>3</v>
      </c>
      <c r="D58" s="95">
        <v>962004</v>
      </c>
      <c r="E58" s="45" t="s">
        <v>149</v>
      </c>
      <c r="F58" s="96">
        <v>162</v>
      </c>
      <c r="G58" s="96">
        <v>271</v>
      </c>
      <c r="H58" s="97">
        <v>102</v>
      </c>
      <c r="I58" s="96">
        <v>211</v>
      </c>
      <c r="J58" s="96">
        <v>60</v>
      </c>
      <c r="K58" s="97">
        <v>31</v>
      </c>
      <c r="L58" s="96">
        <v>29.000000000000004</v>
      </c>
    </row>
    <row r="59" spans="1:19" s="27" customFormat="1" ht="12.75">
      <c r="A59" s="94">
        <v>4</v>
      </c>
      <c r="B59" s="94">
        <v>1</v>
      </c>
      <c r="C59" s="94">
        <v>3</v>
      </c>
      <c r="D59" s="95">
        <v>978004</v>
      </c>
      <c r="E59" s="45" t="s">
        <v>160</v>
      </c>
      <c r="F59" s="96">
        <v>612</v>
      </c>
      <c r="G59" s="96">
        <v>919</v>
      </c>
      <c r="H59" s="97">
        <v>441</v>
      </c>
      <c r="I59" s="96">
        <v>748</v>
      </c>
      <c r="J59" s="96">
        <v>171</v>
      </c>
      <c r="K59" s="97">
        <v>84</v>
      </c>
      <c r="L59" s="96">
        <v>87.000000000000014</v>
      </c>
    </row>
    <row r="60" spans="1:19" s="27" customFormat="1" ht="12.75">
      <c r="A60" s="94">
        <v>4</v>
      </c>
      <c r="B60" s="94">
        <v>2</v>
      </c>
      <c r="C60" s="94">
        <v>3</v>
      </c>
      <c r="D60" s="95">
        <v>562008</v>
      </c>
      <c r="E60" s="45" t="s">
        <v>105</v>
      </c>
      <c r="F60" s="96">
        <v>314</v>
      </c>
      <c r="G60" s="96">
        <v>376</v>
      </c>
      <c r="H60" s="97">
        <v>157</v>
      </c>
      <c r="I60" s="96">
        <v>219</v>
      </c>
      <c r="J60" s="96">
        <v>157</v>
      </c>
      <c r="K60" s="97">
        <v>72</v>
      </c>
      <c r="L60" s="96">
        <v>85</v>
      </c>
    </row>
    <row r="61" spans="1:19" s="27" customFormat="1" ht="12.75">
      <c r="A61" s="94">
        <v>4</v>
      </c>
      <c r="B61" s="94">
        <v>2</v>
      </c>
      <c r="C61" s="94">
        <v>3</v>
      </c>
      <c r="D61" s="95">
        <v>158004</v>
      </c>
      <c r="E61" s="45" t="s">
        <v>30</v>
      </c>
      <c r="F61" s="96">
        <v>326</v>
      </c>
      <c r="G61" s="96">
        <v>472</v>
      </c>
      <c r="H61" s="97">
        <v>219</v>
      </c>
      <c r="I61" s="96">
        <v>365</v>
      </c>
      <c r="J61" s="96">
        <v>107</v>
      </c>
      <c r="K61" s="97">
        <v>40</v>
      </c>
      <c r="L61" s="96">
        <v>67</v>
      </c>
    </row>
    <row r="62" spans="1:19" s="27" customFormat="1" ht="12.75">
      <c r="A62" s="94">
        <v>4</v>
      </c>
      <c r="B62" s="94">
        <v>2</v>
      </c>
      <c r="C62" s="94">
        <v>3</v>
      </c>
      <c r="D62" s="95">
        <v>954012</v>
      </c>
      <c r="E62" s="45" t="s">
        <v>139</v>
      </c>
      <c r="F62" s="96">
        <v>176</v>
      </c>
      <c r="G62" s="96">
        <v>243</v>
      </c>
      <c r="H62" s="97">
        <v>116</v>
      </c>
      <c r="I62" s="96">
        <v>183</v>
      </c>
      <c r="J62" s="96">
        <v>60</v>
      </c>
      <c r="K62" s="97">
        <v>36</v>
      </c>
      <c r="L62" s="96">
        <v>24</v>
      </c>
    </row>
    <row r="63" spans="1:19" s="27" customFormat="1" ht="12.75">
      <c r="A63" s="94">
        <v>4</v>
      </c>
      <c r="B63" s="94">
        <v>2</v>
      </c>
      <c r="C63" s="94">
        <v>3</v>
      </c>
      <c r="D63" s="95">
        <v>370016</v>
      </c>
      <c r="E63" s="45" t="s">
        <v>73</v>
      </c>
      <c r="F63" s="96">
        <v>304</v>
      </c>
      <c r="G63" s="96">
        <v>309</v>
      </c>
      <c r="H63" s="97">
        <v>134</v>
      </c>
      <c r="I63" s="96">
        <v>139.00000000000003</v>
      </c>
      <c r="J63" s="96">
        <v>170</v>
      </c>
      <c r="K63" s="97">
        <v>95</v>
      </c>
      <c r="L63" s="96">
        <v>75</v>
      </c>
    </row>
    <row r="64" spans="1:19" s="27" customFormat="1" ht="12.75">
      <c r="A64" s="94">
        <v>4</v>
      </c>
      <c r="B64" s="94">
        <v>2</v>
      </c>
      <c r="C64" s="94">
        <v>3</v>
      </c>
      <c r="D64" s="95">
        <v>962016</v>
      </c>
      <c r="E64" s="45" t="s">
        <v>150</v>
      </c>
      <c r="F64" s="96">
        <v>156</v>
      </c>
      <c r="G64" s="96">
        <v>181</v>
      </c>
      <c r="H64" s="97">
        <v>38</v>
      </c>
      <c r="I64" s="96">
        <v>63</v>
      </c>
      <c r="J64" s="96">
        <v>118</v>
      </c>
      <c r="K64" s="97">
        <v>47</v>
      </c>
      <c r="L64" s="96">
        <v>71</v>
      </c>
    </row>
    <row r="65" spans="1:19" s="27" customFormat="1" ht="12.75">
      <c r="A65" s="94">
        <v>4</v>
      </c>
      <c r="B65" s="94">
        <v>2</v>
      </c>
      <c r="C65" s="94">
        <v>3</v>
      </c>
      <c r="D65" s="95">
        <v>370020</v>
      </c>
      <c r="E65" s="45" t="s">
        <v>74</v>
      </c>
      <c r="F65" s="96">
        <v>244</v>
      </c>
      <c r="G65" s="96">
        <v>444.99999999999994</v>
      </c>
      <c r="H65" s="97">
        <v>130</v>
      </c>
      <c r="I65" s="96">
        <v>330.99999999999994</v>
      </c>
      <c r="J65" s="96">
        <v>114</v>
      </c>
      <c r="K65" s="97">
        <v>68</v>
      </c>
      <c r="L65" s="96">
        <v>46.000000000000007</v>
      </c>
    </row>
    <row r="66" spans="1:19" s="27" customFormat="1" ht="12.75">
      <c r="A66" s="94">
        <v>4</v>
      </c>
      <c r="B66" s="94">
        <v>2</v>
      </c>
      <c r="C66" s="94">
        <v>3</v>
      </c>
      <c r="D66" s="95">
        <v>978020</v>
      </c>
      <c r="E66" s="45" t="s">
        <v>161</v>
      </c>
      <c r="F66" s="96">
        <v>438</v>
      </c>
      <c r="G66" s="96">
        <v>554.00000000000011</v>
      </c>
      <c r="H66" s="97">
        <v>187</v>
      </c>
      <c r="I66" s="96">
        <v>303.00000000000006</v>
      </c>
      <c r="J66" s="96">
        <v>251.00000000000003</v>
      </c>
      <c r="K66" s="97">
        <v>114.00000000000003</v>
      </c>
      <c r="L66" s="96">
        <v>137</v>
      </c>
    </row>
    <row r="67" spans="1:19" s="27" customFormat="1" ht="12.75">
      <c r="A67" s="94">
        <v>4</v>
      </c>
      <c r="B67" s="94">
        <v>2</v>
      </c>
      <c r="C67" s="94">
        <v>3</v>
      </c>
      <c r="D67" s="95">
        <v>170020</v>
      </c>
      <c r="E67" s="45" t="s">
        <v>49</v>
      </c>
      <c r="F67" s="96">
        <v>632</v>
      </c>
      <c r="G67" s="96">
        <v>635</v>
      </c>
      <c r="H67" s="97">
        <v>392</v>
      </c>
      <c r="I67" s="96">
        <v>395</v>
      </c>
      <c r="J67" s="96">
        <v>240</v>
      </c>
      <c r="K67" s="97">
        <v>116</v>
      </c>
      <c r="L67" s="96">
        <v>124</v>
      </c>
    </row>
    <row r="68" spans="1:19" s="27" customFormat="1" ht="12.75">
      <c r="A68" s="94">
        <v>4</v>
      </c>
      <c r="B68" s="94">
        <v>2</v>
      </c>
      <c r="C68" s="94">
        <v>3</v>
      </c>
      <c r="D68" s="95">
        <v>154036</v>
      </c>
      <c r="E68" s="45" t="s">
        <v>29</v>
      </c>
      <c r="F68" s="96">
        <v>478</v>
      </c>
      <c r="G68" s="96">
        <v>517</v>
      </c>
      <c r="H68" s="97">
        <v>251</v>
      </c>
      <c r="I68" s="96">
        <v>290</v>
      </c>
      <c r="J68" s="96">
        <v>227.00000000000003</v>
      </c>
      <c r="K68" s="97">
        <v>112.00000000000001</v>
      </c>
      <c r="L68" s="96">
        <v>115.00000000000001</v>
      </c>
    </row>
    <row r="69" spans="1:19" s="27" customFormat="1" ht="12.75">
      <c r="A69" s="94">
        <v>4</v>
      </c>
      <c r="B69" s="94">
        <v>1</v>
      </c>
      <c r="C69" s="94">
        <v>3</v>
      </c>
      <c r="D69" s="95">
        <v>158026</v>
      </c>
      <c r="E69" s="45" t="s">
        <v>36</v>
      </c>
      <c r="F69" s="96">
        <v>375</v>
      </c>
      <c r="G69" s="96">
        <v>471</v>
      </c>
      <c r="H69" s="97">
        <v>210</v>
      </c>
      <c r="I69" s="96">
        <v>306</v>
      </c>
      <c r="J69" s="96">
        <v>165.00000000000003</v>
      </c>
      <c r="K69" s="97">
        <v>81.000000000000028</v>
      </c>
      <c r="L69" s="96">
        <v>84</v>
      </c>
    </row>
    <row r="70" spans="1:19" s="27" customFormat="1" ht="12.75">
      <c r="A70" s="94">
        <v>4</v>
      </c>
      <c r="B70" s="94">
        <v>1</v>
      </c>
      <c r="C70" s="94">
        <v>3</v>
      </c>
      <c r="D70" s="95">
        <v>562028</v>
      </c>
      <c r="E70" s="45" t="s">
        <v>111</v>
      </c>
      <c r="F70" s="96">
        <v>312</v>
      </c>
      <c r="G70" s="96">
        <v>396</v>
      </c>
      <c r="H70" s="97">
        <v>139</v>
      </c>
      <c r="I70" s="96">
        <v>223</v>
      </c>
      <c r="J70" s="96">
        <v>173</v>
      </c>
      <c r="K70" s="97">
        <v>106</v>
      </c>
      <c r="L70" s="96">
        <v>67.000000000000014</v>
      </c>
    </row>
    <row r="71" spans="1:19" s="27" customFormat="1" ht="12.75">
      <c r="A71" s="94">
        <v>4</v>
      </c>
      <c r="B71" s="94">
        <v>2</v>
      </c>
      <c r="C71" s="94">
        <v>3</v>
      </c>
      <c r="D71" s="95">
        <v>954024</v>
      </c>
      <c r="E71" s="45" t="s">
        <v>142</v>
      </c>
      <c r="F71" s="96">
        <v>108</v>
      </c>
      <c r="G71" s="96">
        <v>159</v>
      </c>
      <c r="H71" s="97">
        <v>64</v>
      </c>
      <c r="I71" s="96">
        <v>115</v>
      </c>
      <c r="J71" s="96">
        <v>44</v>
      </c>
      <c r="K71" s="97">
        <v>11</v>
      </c>
      <c r="L71" s="96">
        <v>33</v>
      </c>
    </row>
    <row r="72" spans="1:19" s="27" customFormat="1" ht="12.75">
      <c r="A72" s="94">
        <v>4</v>
      </c>
      <c r="B72" s="94">
        <v>2</v>
      </c>
      <c r="C72" s="94">
        <v>3</v>
      </c>
      <c r="D72" s="95">
        <v>978032</v>
      </c>
      <c r="E72" s="45" t="s">
        <v>164</v>
      </c>
      <c r="F72" s="96">
        <v>207</v>
      </c>
      <c r="G72" s="96">
        <v>264</v>
      </c>
      <c r="H72" s="97">
        <v>97</v>
      </c>
      <c r="I72" s="96">
        <v>154</v>
      </c>
      <c r="J72" s="96">
        <v>110</v>
      </c>
      <c r="K72" s="97">
        <v>55.999999999999993</v>
      </c>
      <c r="L72" s="96">
        <v>54.000000000000007</v>
      </c>
    </row>
    <row r="73" spans="1:19" s="27" customFormat="1" ht="12.75">
      <c r="A73" s="94">
        <v>4</v>
      </c>
      <c r="B73" s="94">
        <v>2</v>
      </c>
      <c r="C73" s="94">
        <v>3</v>
      </c>
      <c r="D73" s="95">
        <v>382060</v>
      </c>
      <c r="E73" s="45" t="s">
        <v>93</v>
      </c>
      <c r="F73" s="96">
        <v>213</v>
      </c>
      <c r="G73" s="96">
        <v>281</v>
      </c>
      <c r="H73" s="97">
        <v>101</v>
      </c>
      <c r="I73" s="96">
        <v>169</v>
      </c>
      <c r="J73" s="96">
        <v>112</v>
      </c>
      <c r="K73" s="97">
        <v>48</v>
      </c>
      <c r="L73" s="96">
        <v>64</v>
      </c>
    </row>
    <row r="74" spans="1:19" s="27" customFormat="1" ht="12.75">
      <c r="A74" s="94">
        <v>4</v>
      </c>
      <c r="B74" s="94">
        <v>2</v>
      </c>
      <c r="C74" s="94">
        <v>3</v>
      </c>
      <c r="D74" s="95">
        <v>962060</v>
      </c>
      <c r="E74" s="45" t="s">
        <v>155</v>
      </c>
      <c r="F74" s="96">
        <v>103</v>
      </c>
      <c r="G74" s="96">
        <v>124</v>
      </c>
      <c r="H74" s="97">
        <v>56</v>
      </c>
      <c r="I74" s="96">
        <v>77</v>
      </c>
      <c r="J74" s="96">
        <v>47</v>
      </c>
      <c r="K74" s="97">
        <v>20</v>
      </c>
      <c r="L74" s="96">
        <v>27</v>
      </c>
    </row>
    <row r="75" spans="1:19" s="27" customFormat="1" ht="12.75">
      <c r="A75" s="94">
        <v>4</v>
      </c>
      <c r="B75" s="94">
        <v>2</v>
      </c>
      <c r="C75" s="94">
        <v>3</v>
      </c>
      <c r="D75" s="95">
        <v>362040</v>
      </c>
      <c r="E75" s="45" t="s">
        <v>70</v>
      </c>
      <c r="F75" s="96">
        <v>247</v>
      </c>
      <c r="G75" s="96">
        <v>312</v>
      </c>
      <c r="H75" s="97">
        <v>128</v>
      </c>
      <c r="I75" s="96">
        <v>193</v>
      </c>
      <c r="J75" s="96">
        <v>119</v>
      </c>
      <c r="K75" s="97">
        <v>62.000000000000007</v>
      </c>
      <c r="L75" s="96">
        <v>57</v>
      </c>
    </row>
    <row r="76" spans="1:19" s="27" customFormat="1" ht="12.75">
      <c r="A76" s="98"/>
      <c r="B76" s="98"/>
      <c r="C76" s="98"/>
      <c r="D76" s="99"/>
      <c r="E76" s="88" t="s">
        <v>211</v>
      </c>
      <c r="F76" s="198">
        <v>5889</v>
      </c>
      <c r="G76" s="198">
        <v>7539</v>
      </c>
      <c r="H76" s="198">
        <v>3206</v>
      </c>
      <c r="I76" s="198">
        <v>4856</v>
      </c>
      <c r="J76" s="198">
        <v>2683</v>
      </c>
      <c r="K76" s="198">
        <v>1338</v>
      </c>
      <c r="L76" s="198">
        <v>1345</v>
      </c>
      <c r="M76" s="171"/>
      <c r="N76" s="171"/>
      <c r="O76" s="171"/>
      <c r="P76" s="171"/>
      <c r="Q76" s="171"/>
      <c r="R76" s="171"/>
      <c r="S76" s="171"/>
    </row>
    <row r="77" spans="1:19" s="27" customFormat="1" ht="12.75">
      <c r="A77" s="94">
        <v>5</v>
      </c>
      <c r="B77" s="94">
        <v>3</v>
      </c>
      <c r="C77" s="94">
        <v>3</v>
      </c>
      <c r="D77" s="95">
        <v>770004</v>
      </c>
      <c r="E77" s="45" t="s">
        <v>129</v>
      </c>
      <c r="F77" s="96">
        <v>183</v>
      </c>
      <c r="G77" s="96">
        <v>265</v>
      </c>
      <c r="H77" s="97">
        <v>88</v>
      </c>
      <c r="I77" s="96">
        <v>170</v>
      </c>
      <c r="J77" s="96">
        <v>95</v>
      </c>
      <c r="K77" s="97">
        <v>60.000000000000007</v>
      </c>
      <c r="L77" s="96">
        <v>35</v>
      </c>
    </row>
    <row r="78" spans="1:19" s="27" customFormat="1" ht="12.75">
      <c r="A78" s="94">
        <v>5</v>
      </c>
      <c r="B78" s="94">
        <v>3</v>
      </c>
      <c r="C78" s="94">
        <v>3</v>
      </c>
      <c r="D78" s="95">
        <v>570008</v>
      </c>
      <c r="E78" s="45" t="s">
        <v>119</v>
      </c>
      <c r="F78" s="96">
        <v>299</v>
      </c>
      <c r="G78" s="96">
        <v>303.00000000000006</v>
      </c>
      <c r="H78" s="97">
        <v>175</v>
      </c>
      <c r="I78" s="96">
        <v>179.00000000000006</v>
      </c>
      <c r="J78" s="96">
        <v>124</v>
      </c>
      <c r="K78" s="97">
        <v>45.000000000000007</v>
      </c>
      <c r="L78" s="96">
        <v>79</v>
      </c>
    </row>
    <row r="79" spans="1:19" s="27" customFormat="1" ht="12.75">
      <c r="A79" s="94">
        <v>5</v>
      </c>
      <c r="B79" s="94">
        <v>3</v>
      </c>
      <c r="C79" s="94">
        <v>3</v>
      </c>
      <c r="D79" s="95">
        <v>362004</v>
      </c>
      <c r="E79" s="45" t="s">
        <v>238</v>
      </c>
      <c r="F79" s="96">
        <v>228</v>
      </c>
      <c r="G79" s="96">
        <v>258</v>
      </c>
      <c r="H79" s="97">
        <v>120</v>
      </c>
      <c r="I79" s="96">
        <v>150</v>
      </c>
      <c r="J79" s="96">
        <v>108</v>
      </c>
      <c r="K79" s="97">
        <v>50</v>
      </c>
      <c r="L79" s="96">
        <v>58</v>
      </c>
    </row>
    <row r="80" spans="1:19" s="27" customFormat="1" ht="12.75">
      <c r="A80" s="94">
        <v>5</v>
      </c>
      <c r="B80" s="94">
        <v>3</v>
      </c>
      <c r="C80" s="94">
        <v>3</v>
      </c>
      <c r="D80" s="95">
        <v>362012</v>
      </c>
      <c r="E80" s="45" t="s">
        <v>64</v>
      </c>
      <c r="F80" s="96">
        <v>173</v>
      </c>
      <c r="G80" s="96">
        <v>216</v>
      </c>
      <c r="H80" s="97">
        <v>85</v>
      </c>
      <c r="I80" s="96">
        <v>128</v>
      </c>
      <c r="J80" s="96">
        <v>88</v>
      </c>
      <c r="K80" s="97">
        <v>38</v>
      </c>
      <c r="L80" s="96">
        <v>50.000000000000007</v>
      </c>
    </row>
    <row r="81" spans="1:12" s="27" customFormat="1" ht="12.75">
      <c r="A81" s="94">
        <v>5</v>
      </c>
      <c r="B81" s="94">
        <v>3</v>
      </c>
      <c r="C81" s="101">
        <v>3</v>
      </c>
      <c r="D81" s="95">
        <v>362016</v>
      </c>
      <c r="E81" s="45" t="s">
        <v>239</v>
      </c>
      <c r="F81" s="96">
        <v>278</v>
      </c>
      <c r="G81" s="96">
        <v>328</v>
      </c>
      <c r="H81" s="97">
        <v>166</v>
      </c>
      <c r="I81" s="96">
        <v>216</v>
      </c>
      <c r="J81" s="96">
        <v>112</v>
      </c>
      <c r="K81" s="97">
        <v>69</v>
      </c>
      <c r="L81" s="96">
        <v>43</v>
      </c>
    </row>
    <row r="82" spans="1:12" s="27" customFormat="1" ht="12.75">
      <c r="A82" s="94">
        <v>5</v>
      </c>
      <c r="B82" s="94">
        <v>3</v>
      </c>
      <c r="C82" s="94">
        <v>3</v>
      </c>
      <c r="D82" s="95">
        <v>154008</v>
      </c>
      <c r="E82" s="45" t="s">
        <v>25</v>
      </c>
      <c r="F82" s="96">
        <v>228</v>
      </c>
      <c r="G82" s="96">
        <v>228</v>
      </c>
      <c r="H82" s="97">
        <v>103</v>
      </c>
      <c r="I82" s="96">
        <v>103</v>
      </c>
      <c r="J82" s="96">
        <v>125</v>
      </c>
      <c r="K82" s="97">
        <v>67</v>
      </c>
      <c r="L82" s="96">
        <v>58</v>
      </c>
    </row>
    <row r="83" spans="1:12" s="27" customFormat="1" ht="12.75">
      <c r="A83" s="94">
        <v>5</v>
      </c>
      <c r="B83" s="94">
        <v>3</v>
      </c>
      <c r="C83" s="94">
        <v>3</v>
      </c>
      <c r="D83" s="95">
        <v>954008</v>
      </c>
      <c r="E83" s="45" t="s">
        <v>138</v>
      </c>
      <c r="F83" s="96">
        <v>309</v>
      </c>
      <c r="G83" s="96">
        <v>376</v>
      </c>
      <c r="H83" s="97">
        <v>159</v>
      </c>
      <c r="I83" s="96">
        <v>226.00000000000003</v>
      </c>
      <c r="J83" s="96">
        <v>150</v>
      </c>
      <c r="K83" s="97">
        <v>67</v>
      </c>
      <c r="L83" s="96">
        <v>83</v>
      </c>
    </row>
    <row r="84" spans="1:12" s="27" customFormat="1" ht="12.75">
      <c r="A84" s="94">
        <v>5</v>
      </c>
      <c r="B84" s="94">
        <v>3</v>
      </c>
      <c r="C84" s="94">
        <v>3</v>
      </c>
      <c r="D84" s="95">
        <v>362020</v>
      </c>
      <c r="E84" s="45" t="s">
        <v>65</v>
      </c>
      <c r="F84" s="96">
        <v>226</v>
      </c>
      <c r="G84" s="96">
        <v>308</v>
      </c>
      <c r="H84" s="97">
        <v>120</v>
      </c>
      <c r="I84" s="96">
        <v>202</v>
      </c>
      <c r="J84" s="96">
        <v>106</v>
      </c>
      <c r="K84" s="97">
        <v>40</v>
      </c>
      <c r="L84" s="96">
        <v>66</v>
      </c>
    </row>
    <row r="85" spans="1:12" s="27" customFormat="1" ht="12.75">
      <c r="A85" s="94">
        <v>5</v>
      </c>
      <c r="B85" s="94">
        <v>3</v>
      </c>
      <c r="C85" s="94">
        <v>3</v>
      </c>
      <c r="D85" s="95">
        <v>370012</v>
      </c>
      <c r="E85" s="45" t="s">
        <v>369</v>
      </c>
      <c r="F85" s="96">
        <v>269</v>
      </c>
      <c r="G85" s="96">
        <v>378</v>
      </c>
      <c r="H85" s="97">
        <v>150</v>
      </c>
      <c r="I85" s="96">
        <v>259</v>
      </c>
      <c r="J85" s="96">
        <v>119</v>
      </c>
      <c r="K85" s="97">
        <v>52</v>
      </c>
      <c r="L85" s="96">
        <v>67</v>
      </c>
    </row>
    <row r="86" spans="1:12" s="27" customFormat="1" ht="12.75">
      <c r="A86" s="94">
        <v>5</v>
      </c>
      <c r="B86" s="94">
        <v>3</v>
      </c>
      <c r="C86" s="94">
        <v>3</v>
      </c>
      <c r="D86" s="95">
        <v>154012</v>
      </c>
      <c r="E86" s="45" t="s">
        <v>26</v>
      </c>
      <c r="F86" s="96">
        <v>491</v>
      </c>
      <c r="G86" s="96">
        <v>491</v>
      </c>
      <c r="H86" s="97">
        <v>328</v>
      </c>
      <c r="I86" s="96">
        <v>328</v>
      </c>
      <c r="J86" s="96">
        <v>163</v>
      </c>
      <c r="K86" s="97">
        <v>77</v>
      </c>
      <c r="L86" s="96">
        <v>86</v>
      </c>
    </row>
    <row r="87" spans="1:12" s="27" customFormat="1" ht="12.75">
      <c r="A87" s="94">
        <v>5</v>
      </c>
      <c r="B87" s="94">
        <v>3</v>
      </c>
      <c r="C87" s="94">
        <v>3</v>
      </c>
      <c r="D87" s="95">
        <v>154016</v>
      </c>
      <c r="E87" s="45" t="s">
        <v>27</v>
      </c>
      <c r="F87" s="96">
        <v>314</v>
      </c>
      <c r="G87" s="96">
        <v>314</v>
      </c>
      <c r="H87" s="97">
        <v>144</v>
      </c>
      <c r="I87" s="96">
        <v>144</v>
      </c>
      <c r="J87" s="96">
        <v>170</v>
      </c>
      <c r="K87" s="97">
        <v>91</v>
      </c>
      <c r="L87" s="96">
        <v>79</v>
      </c>
    </row>
    <row r="88" spans="1:12" s="27" customFormat="1" ht="12.75">
      <c r="A88" s="94">
        <v>5</v>
      </c>
      <c r="B88" s="94">
        <v>3</v>
      </c>
      <c r="C88" s="94">
        <v>3</v>
      </c>
      <c r="D88" s="95">
        <v>566012</v>
      </c>
      <c r="E88" s="45" t="s">
        <v>115</v>
      </c>
      <c r="F88" s="96">
        <v>128</v>
      </c>
      <c r="G88" s="96">
        <v>181</v>
      </c>
      <c r="H88" s="97">
        <v>60</v>
      </c>
      <c r="I88" s="96">
        <v>113</v>
      </c>
      <c r="J88" s="96">
        <v>68</v>
      </c>
      <c r="K88" s="97">
        <v>33</v>
      </c>
      <c r="L88" s="96">
        <v>35</v>
      </c>
    </row>
    <row r="89" spans="1:12" s="27" customFormat="1" ht="12.75">
      <c r="A89" s="94">
        <v>5</v>
      </c>
      <c r="B89" s="94">
        <v>3</v>
      </c>
      <c r="C89" s="94">
        <v>3</v>
      </c>
      <c r="D89" s="95">
        <v>554020</v>
      </c>
      <c r="E89" s="45" t="s">
        <v>101</v>
      </c>
      <c r="F89" s="96">
        <v>386</v>
      </c>
      <c r="G89" s="96">
        <v>468</v>
      </c>
      <c r="H89" s="97">
        <v>180</v>
      </c>
      <c r="I89" s="96">
        <v>262</v>
      </c>
      <c r="J89" s="96">
        <v>206</v>
      </c>
      <c r="K89" s="97">
        <v>143</v>
      </c>
      <c r="L89" s="96">
        <v>63.000000000000014</v>
      </c>
    </row>
    <row r="90" spans="1:12" s="27" customFormat="1" ht="12.75">
      <c r="A90" s="94">
        <v>5</v>
      </c>
      <c r="B90" s="94">
        <v>3</v>
      </c>
      <c r="C90" s="94">
        <v>3</v>
      </c>
      <c r="D90" s="95">
        <v>374012</v>
      </c>
      <c r="E90" s="45" t="s">
        <v>75</v>
      </c>
      <c r="F90" s="96">
        <v>543</v>
      </c>
      <c r="G90" s="96">
        <v>709</v>
      </c>
      <c r="H90" s="97">
        <v>307</v>
      </c>
      <c r="I90" s="96">
        <v>473</v>
      </c>
      <c r="J90" s="96">
        <v>236.00000000000006</v>
      </c>
      <c r="K90" s="97">
        <v>116.00000000000003</v>
      </c>
      <c r="L90" s="96">
        <v>120.00000000000001</v>
      </c>
    </row>
    <row r="91" spans="1:12" s="27" customFormat="1" ht="12.75">
      <c r="A91" s="94">
        <v>5</v>
      </c>
      <c r="B91" s="94">
        <v>3</v>
      </c>
      <c r="C91" s="94">
        <v>3</v>
      </c>
      <c r="D91" s="95">
        <v>158008</v>
      </c>
      <c r="E91" s="45" t="s">
        <v>31</v>
      </c>
      <c r="F91" s="96">
        <v>127</v>
      </c>
      <c r="G91" s="96">
        <v>148</v>
      </c>
      <c r="H91" s="97">
        <v>62</v>
      </c>
      <c r="I91" s="96">
        <v>83</v>
      </c>
      <c r="J91" s="96">
        <v>65</v>
      </c>
      <c r="K91" s="97">
        <v>27</v>
      </c>
      <c r="L91" s="96">
        <v>38</v>
      </c>
    </row>
    <row r="92" spans="1:12" s="27" customFormat="1" ht="12.75">
      <c r="A92" s="94">
        <v>5</v>
      </c>
      <c r="B92" s="94">
        <v>3</v>
      </c>
      <c r="C92" s="94">
        <v>3</v>
      </c>
      <c r="D92" s="95">
        <v>158012</v>
      </c>
      <c r="E92" s="45" t="s">
        <v>32</v>
      </c>
      <c r="F92" s="96">
        <v>180</v>
      </c>
      <c r="G92" s="96">
        <v>251.00000000000003</v>
      </c>
      <c r="H92" s="97">
        <v>111</v>
      </c>
      <c r="I92" s="96">
        <v>182.00000000000003</v>
      </c>
      <c r="J92" s="96">
        <v>69</v>
      </c>
      <c r="K92" s="97">
        <v>36</v>
      </c>
      <c r="L92" s="96">
        <v>33</v>
      </c>
    </row>
    <row r="93" spans="1:12" s="27" customFormat="1" ht="12.75">
      <c r="A93" s="94">
        <v>5</v>
      </c>
      <c r="B93" s="94">
        <v>3</v>
      </c>
      <c r="C93" s="94">
        <v>3</v>
      </c>
      <c r="D93" s="95">
        <v>334016</v>
      </c>
      <c r="E93" s="45" t="s">
        <v>59</v>
      </c>
      <c r="F93" s="96">
        <v>519</v>
      </c>
      <c r="G93" s="96">
        <v>616</v>
      </c>
      <c r="H93" s="97">
        <v>298</v>
      </c>
      <c r="I93" s="96">
        <v>395</v>
      </c>
      <c r="J93" s="96">
        <v>221</v>
      </c>
      <c r="K93" s="97">
        <v>129</v>
      </c>
      <c r="L93" s="96">
        <v>92</v>
      </c>
    </row>
    <row r="94" spans="1:12" s="27" customFormat="1" ht="12.75">
      <c r="A94" s="94">
        <v>5</v>
      </c>
      <c r="B94" s="94">
        <v>3</v>
      </c>
      <c r="C94" s="94">
        <v>3</v>
      </c>
      <c r="D94" s="95">
        <v>166012</v>
      </c>
      <c r="E94" s="45" t="s">
        <v>45</v>
      </c>
      <c r="F94" s="96">
        <v>145</v>
      </c>
      <c r="G94" s="96">
        <v>146</v>
      </c>
      <c r="H94" s="97">
        <v>81</v>
      </c>
      <c r="I94" s="96">
        <v>81.999999999999986</v>
      </c>
      <c r="J94" s="96">
        <v>64</v>
      </c>
      <c r="K94" s="97">
        <v>31.000000000000004</v>
      </c>
      <c r="L94" s="96">
        <v>33</v>
      </c>
    </row>
    <row r="95" spans="1:12" s="27" customFormat="1" ht="12.75">
      <c r="A95" s="94">
        <v>5</v>
      </c>
      <c r="B95" s="94">
        <v>3</v>
      </c>
      <c r="C95" s="94">
        <v>3</v>
      </c>
      <c r="D95" s="95">
        <v>766040</v>
      </c>
      <c r="E95" s="45" t="s">
        <v>127</v>
      </c>
      <c r="F95" s="96">
        <v>175</v>
      </c>
      <c r="G95" s="96">
        <v>273</v>
      </c>
      <c r="H95" s="97">
        <v>78</v>
      </c>
      <c r="I95" s="96">
        <v>176</v>
      </c>
      <c r="J95" s="96">
        <v>97</v>
      </c>
      <c r="K95" s="97">
        <v>46</v>
      </c>
      <c r="L95" s="96">
        <v>50.999999999999993</v>
      </c>
    </row>
    <row r="96" spans="1:12" s="27" customFormat="1" ht="12.75">
      <c r="A96" s="94">
        <v>5</v>
      </c>
      <c r="B96" s="94">
        <v>3</v>
      </c>
      <c r="C96" s="94">
        <v>3</v>
      </c>
      <c r="D96" s="95">
        <v>766044</v>
      </c>
      <c r="E96" s="45" t="s">
        <v>128</v>
      </c>
      <c r="F96" s="96">
        <v>190</v>
      </c>
      <c r="G96" s="96">
        <v>231</v>
      </c>
      <c r="H96" s="97">
        <v>96</v>
      </c>
      <c r="I96" s="96">
        <v>137</v>
      </c>
      <c r="J96" s="96">
        <v>94</v>
      </c>
      <c r="K96" s="97">
        <v>61</v>
      </c>
      <c r="L96" s="96">
        <v>33</v>
      </c>
    </row>
    <row r="97" spans="1:19" s="27" customFormat="1" ht="12.75">
      <c r="A97" s="94">
        <v>5</v>
      </c>
      <c r="B97" s="94">
        <v>3</v>
      </c>
      <c r="C97" s="94">
        <v>3</v>
      </c>
      <c r="D97" s="95">
        <v>758024</v>
      </c>
      <c r="E97" s="45" t="s">
        <v>124</v>
      </c>
      <c r="F97" s="96">
        <v>183</v>
      </c>
      <c r="G97" s="96">
        <v>244</v>
      </c>
      <c r="H97" s="97">
        <v>94</v>
      </c>
      <c r="I97" s="96">
        <v>155</v>
      </c>
      <c r="J97" s="96">
        <v>89.000000000000014</v>
      </c>
      <c r="K97" s="97">
        <v>45.000000000000007</v>
      </c>
      <c r="L97" s="96">
        <v>44.000000000000007</v>
      </c>
    </row>
    <row r="98" spans="1:19" s="27" customFormat="1" ht="12.75">
      <c r="A98" s="94">
        <v>5</v>
      </c>
      <c r="B98" s="94">
        <v>3</v>
      </c>
      <c r="C98" s="94">
        <v>3</v>
      </c>
      <c r="D98" s="95">
        <v>382032</v>
      </c>
      <c r="E98" s="45" t="s">
        <v>89</v>
      </c>
      <c r="F98" s="96">
        <v>152</v>
      </c>
      <c r="G98" s="96">
        <v>227</v>
      </c>
      <c r="H98" s="97">
        <v>104</v>
      </c>
      <c r="I98" s="96">
        <v>179</v>
      </c>
      <c r="J98" s="96">
        <v>48</v>
      </c>
      <c r="K98" s="97">
        <v>15</v>
      </c>
      <c r="L98" s="96">
        <v>33</v>
      </c>
    </row>
    <row r="99" spans="1:19" s="27" customFormat="1" ht="12.75">
      <c r="A99" s="94">
        <v>5</v>
      </c>
      <c r="B99" s="94">
        <v>3</v>
      </c>
      <c r="C99" s="94">
        <v>3</v>
      </c>
      <c r="D99" s="95">
        <v>158024</v>
      </c>
      <c r="E99" s="45" t="s">
        <v>35</v>
      </c>
      <c r="F99" s="96">
        <v>250</v>
      </c>
      <c r="G99" s="96">
        <v>369</v>
      </c>
      <c r="H99" s="97">
        <v>139</v>
      </c>
      <c r="I99" s="96">
        <v>258</v>
      </c>
      <c r="J99" s="96">
        <v>111</v>
      </c>
      <c r="K99" s="97">
        <v>51</v>
      </c>
      <c r="L99" s="96">
        <v>60</v>
      </c>
    </row>
    <row r="100" spans="1:19" s="27" customFormat="1" ht="12.75">
      <c r="A100" s="94">
        <v>5</v>
      </c>
      <c r="B100" s="94">
        <v>3</v>
      </c>
      <c r="C100" s="94">
        <v>3</v>
      </c>
      <c r="D100" s="95">
        <v>166016</v>
      </c>
      <c r="E100" s="45" t="s">
        <v>255</v>
      </c>
      <c r="F100" s="96">
        <v>417</v>
      </c>
      <c r="G100" s="96">
        <v>435</v>
      </c>
      <c r="H100" s="97">
        <v>231</v>
      </c>
      <c r="I100" s="96">
        <v>249.00000000000003</v>
      </c>
      <c r="J100" s="96">
        <v>186</v>
      </c>
      <c r="K100" s="97">
        <v>101</v>
      </c>
      <c r="L100" s="96">
        <v>85</v>
      </c>
    </row>
    <row r="101" spans="1:19" s="27" customFormat="1" ht="12.75">
      <c r="A101" s="94">
        <v>5</v>
      </c>
      <c r="B101" s="94">
        <v>3</v>
      </c>
      <c r="C101" s="94">
        <v>3</v>
      </c>
      <c r="D101" s="95">
        <v>978028</v>
      </c>
      <c r="E101" s="45" t="s">
        <v>163</v>
      </c>
      <c r="F101" s="96">
        <v>570</v>
      </c>
      <c r="G101" s="96">
        <v>737</v>
      </c>
      <c r="H101" s="97">
        <v>360</v>
      </c>
      <c r="I101" s="96">
        <v>527</v>
      </c>
      <c r="J101" s="96">
        <v>210.00000000000003</v>
      </c>
      <c r="K101" s="97">
        <v>55.999999999999993</v>
      </c>
      <c r="L101" s="96">
        <v>154.00000000000003</v>
      </c>
    </row>
    <row r="102" spans="1:19" s="27" customFormat="1" ht="12.75">
      <c r="A102" s="94">
        <v>5</v>
      </c>
      <c r="B102" s="94">
        <v>3</v>
      </c>
      <c r="C102" s="94">
        <v>3</v>
      </c>
      <c r="D102" s="95">
        <v>974040</v>
      </c>
      <c r="E102" s="45" t="s">
        <v>158</v>
      </c>
      <c r="F102" s="96">
        <v>386</v>
      </c>
      <c r="G102" s="96">
        <v>433.00000000000006</v>
      </c>
      <c r="H102" s="97">
        <v>195</v>
      </c>
      <c r="I102" s="96">
        <v>242.00000000000003</v>
      </c>
      <c r="J102" s="96">
        <v>191.00000000000003</v>
      </c>
      <c r="K102" s="97">
        <v>84.000000000000028</v>
      </c>
      <c r="L102" s="96">
        <v>107</v>
      </c>
    </row>
    <row r="103" spans="1:19" s="27" customFormat="1" ht="12.75">
      <c r="A103" s="94">
        <v>5</v>
      </c>
      <c r="B103" s="94">
        <v>3</v>
      </c>
      <c r="C103" s="94">
        <v>3</v>
      </c>
      <c r="D103" s="95">
        <v>170044</v>
      </c>
      <c r="E103" s="45" t="s">
        <v>52</v>
      </c>
      <c r="F103" s="96">
        <v>478</v>
      </c>
      <c r="G103" s="96">
        <v>478</v>
      </c>
      <c r="H103" s="97">
        <v>258</v>
      </c>
      <c r="I103" s="96">
        <v>258</v>
      </c>
      <c r="J103" s="96">
        <v>220</v>
      </c>
      <c r="K103" s="97">
        <v>119.00000000000001</v>
      </c>
      <c r="L103" s="96">
        <v>101</v>
      </c>
    </row>
    <row r="104" spans="1:19" s="27" customFormat="1" ht="12.75">
      <c r="A104" s="94">
        <v>5</v>
      </c>
      <c r="B104" s="94">
        <v>3</v>
      </c>
      <c r="C104" s="94">
        <v>3</v>
      </c>
      <c r="D104" s="95">
        <v>562036</v>
      </c>
      <c r="E104" s="45" t="s">
        <v>113</v>
      </c>
      <c r="F104" s="96">
        <v>198</v>
      </c>
      <c r="G104" s="96">
        <v>226</v>
      </c>
      <c r="H104" s="97">
        <v>92</v>
      </c>
      <c r="I104" s="96">
        <v>120</v>
      </c>
      <c r="J104" s="96">
        <v>106</v>
      </c>
      <c r="K104" s="97">
        <v>42</v>
      </c>
      <c r="L104" s="96">
        <v>64</v>
      </c>
    </row>
    <row r="105" spans="1:19" s="27" customFormat="1" ht="12.75">
      <c r="A105" s="94">
        <v>5</v>
      </c>
      <c r="B105" s="94">
        <v>3</v>
      </c>
      <c r="C105" s="94">
        <v>3</v>
      </c>
      <c r="D105" s="95">
        <v>978040</v>
      </c>
      <c r="E105" s="45" t="s">
        <v>166</v>
      </c>
      <c r="F105" s="96">
        <v>255</v>
      </c>
      <c r="G105" s="96">
        <v>314</v>
      </c>
      <c r="H105" s="97">
        <v>123</v>
      </c>
      <c r="I105" s="96">
        <v>182</v>
      </c>
      <c r="J105" s="96">
        <v>132</v>
      </c>
      <c r="K105" s="97">
        <v>62.000000000000007</v>
      </c>
      <c r="L105" s="96">
        <v>70</v>
      </c>
    </row>
    <row r="106" spans="1:19" s="27" customFormat="1" ht="12.75">
      <c r="A106" s="94">
        <v>5</v>
      </c>
      <c r="B106" s="94">
        <v>3</v>
      </c>
      <c r="C106" s="94">
        <v>3</v>
      </c>
      <c r="D106" s="95">
        <v>158036</v>
      </c>
      <c r="E106" s="45" t="s">
        <v>39</v>
      </c>
      <c r="F106" s="96">
        <v>152</v>
      </c>
      <c r="G106" s="96">
        <v>153</v>
      </c>
      <c r="H106" s="97">
        <v>87</v>
      </c>
      <c r="I106" s="96">
        <v>88</v>
      </c>
      <c r="J106" s="96">
        <v>65</v>
      </c>
      <c r="K106" s="97">
        <v>36</v>
      </c>
      <c r="L106" s="96">
        <v>29</v>
      </c>
    </row>
    <row r="107" spans="1:19" s="27" customFormat="1" ht="12.75">
      <c r="A107" s="94">
        <v>5</v>
      </c>
      <c r="B107" s="94">
        <v>3</v>
      </c>
      <c r="C107" s="94">
        <v>3</v>
      </c>
      <c r="D107" s="95">
        <v>334036</v>
      </c>
      <c r="E107" s="45" t="s">
        <v>61</v>
      </c>
      <c r="F107" s="96">
        <v>315</v>
      </c>
      <c r="G107" s="96">
        <v>371</v>
      </c>
      <c r="H107" s="97">
        <v>147</v>
      </c>
      <c r="I107" s="96">
        <v>203</v>
      </c>
      <c r="J107" s="96">
        <v>168.00000000000003</v>
      </c>
      <c r="K107" s="97">
        <v>79.000000000000014</v>
      </c>
      <c r="L107" s="96">
        <v>89.000000000000014</v>
      </c>
    </row>
    <row r="108" spans="1:19" s="27" customFormat="1" ht="12.75">
      <c r="A108" s="98"/>
      <c r="B108" s="98"/>
      <c r="C108" s="98"/>
      <c r="D108" s="99"/>
      <c r="E108" s="102" t="s">
        <v>212</v>
      </c>
      <c r="F108" s="198">
        <v>8747</v>
      </c>
      <c r="G108" s="198">
        <v>10475</v>
      </c>
      <c r="H108" s="198">
        <v>4741</v>
      </c>
      <c r="I108" s="198">
        <v>6469</v>
      </c>
      <c r="J108" s="198">
        <v>4006</v>
      </c>
      <c r="K108" s="198">
        <v>1968</v>
      </c>
      <c r="L108" s="198">
        <v>2038</v>
      </c>
      <c r="M108" s="171"/>
      <c r="N108" s="171"/>
      <c r="O108" s="171"/>
      <c r="P108" s="171"/>
      <c r="Q108" s="171"/>
      <c r="R108" s="171"/>
      <c r="S108" s="171"/>
    </row>
    <row r="109" spans="1:19" s="27" customFormat="1" ht="12.75">
      <c r="A109" s="94">
        <v>6</v>
      </c>
      <c r="B109" s="94">
        <v>4</v>
      </c>
      <c r="C109" s="94">
        <v>3</v>
      </c>
      <c r="D109" s="95">
        <v>554004</v>
      </c>
      <c r="E109" s="45" t="s">
        <v>98</v>
      </c>
      <c r="F109" s="96">
        <v>191</v>
      </c>
      <c r="G109" s="96">
        <v>232</v>
      </c>
      <c r="H109" s="97">
        <v>123</v>
      </c>
      <c r="I109" s="96">
        <v>164</v>
      </c>
      <c r="J109" s="96">
        <v>68</v>
      </c>
      <c r="K109" s="97">
        <v>55</v>
      </c>
      <c r="L109" s="96">
        <v>13</v>
      </c>
    </row>
    <row r="110" spans="1:19" s="27" customFormat="1" ht="12.75">
      <c r="A110" s="94">
        <v>6</v>
      </c>
      <c r="B110" s="94">
        <v>4</v>
      </c>
      <c r="C110" s="94">
        <v>3</v>
      </c>
      <c r="D110" s="95">
        <v>382008</v>
      </c>
      <c r="E110" s="45" t="s">
        <v>84</v>
      </c>
      <c r="F110" s="96">
        <v>91</v>
      </c>
      <c r="G110" s="96">
        <v>109</v>
      </c>
      <c r="H110" s="97">
        <v>39</v>
      </c>
      <c r="I110" s="96">
        <v>57</v>
      </c>
      <c r="J110" s="96">
        <v>52</v>
      </c>
      <c r="K110" s="97">
        <v>13</v>
      </c>
      <c r="L110" s="96">
        <v>39</v>
      </c>
    </row>
    <row r="111" spans="1:19" s="27" customFormat="1" ht="12.75">
      <c r="A111" s="94">
        <v>6</v>
      </c>
      <c r="B111" s="94">
        <v>4</v>
      </c>
      <c r="C111" s="101">
        <v>3</v>
      </c>
      <c r="D111" s="95">
        <v>554012</v>
      </c>
      <c r="E111" s="45" t="s">
        <v>100</v>
      </c>
      <c r="F111" s="96">
        <v>406</v>
      </c>
      <c r="G111" s="96">
        <v>591</v>
      </c>
      <c r="H111" s="97">
        <v>278</v>
      </c>
      <c r="I111" s="96">
        <v>463</v>
      </c>
      <c r="J111" s="96">
        <v>128</v>
      </c>
      <c r="K111" s="97">
        <v>47</v>
      </c>
      <c r="L111" s="96">
        <v>81</v>
      </c>
    </row>
    <row r="112" spans="1:19" s="27" customFormat="1" ht="12.75">
      <c r="A112" s="94">
        <v>6</v>
      </c>
      <c r="B112" s="94">
        <v>4</v>
      </c>
      <c r="C112" s="94">
        <v>3</v>
      </c>
      <c r="D112" s="95">
        <v>382012</v>
      </c>
      <c r="E112" s="45" t="s">
        <v>85</v>
      </c>
      <c r="F112" s="96">
        <v>296</v>
      </c>
      <c r="G112" s="96">
        <v>344</v>
      </c>
      <c r="H112" s="97">
        <v>187</v>
      </c>
      <c r="I112" s="96">
        <v>235</v>
      </c>
      <c r="J112" s="96">
        <v>109.00000000000001</v>
      </c>
      <c r="K112" s="97">
        <v>45</v>
      </c>
      <c r="L112" s="96">
        <v>64.000000000000014</v>
      </c>
    </row>
    <row r="113" spans="1:14" s="27" customFormat="1" ht="12.75">
      <c r="A113" s="94">
        <v>6</v>
      </c>
      <c r="B113" s="94">
        <v>4</v>
      </c>
      <c r="C113" s="94">
        <v>3</v>
      </c>
      <c r="D113" s="95">
        <v>758004</v>
      </c>
      <c r="E113" s="45" t="s">
        <v>122</v>
      </c>
      <c r="F113" s="96">
        <v>137</v>
      </c>
      <c r="G113" s="96">
        <v>182</v>
      </c>
      <c r="H113" s="97">
        <v>61</v>
      </c>
      <c r="I113" s="96">
        <v>106</v>
      </c>
      <c r="J113" s="96">
        <v>76</v>
      </c>
      <c r="K113" s="97">
        <v>38</v>
      </c>
      <c r="L113" s="96">
        <v>38</v>
      </c>
      <c r="N113" s="171"/>
    </row>
    <row r="114" spans="1:14" s="27" customFormat="1" ht="12.75">
      <c r="A114" s="94">
        <v>6</v>
      </c>
      <c r="B114" s="94">
        <v>4</v>
      </c>
      <c r="C114" s="94">
        <v>3</v>
      </c>
      <c r="D114" s="95">
        <v>558012</v>
      </c>
      <c r="E114" s="45" t="s">
        <v>102</v>
      </c>
      <c r="F114" s="96">
        <v>258</v>
      </c>
      <c r="G114" s="96">
        <v>416</v>
      </c>
      <c r="H114" s="97">
        <v>162</v>
      </c>
      <c r="I114" s="96">
        <v>320</v>
      </c>
      <c r="J114" s="96">
        <v>96</v>
      </c>
      <c r="K114" s="97">
        <v>49.000000000000007</v>
      </c>
      <c r="L114" s="96">
        <v>47</v>
      </c>
    </row>
    <row r="115" spans="1:14" s="27" customFormat="1" ht="12.75">
      <c r="A115" s="94">
        <v>6</v>
      </c>
      <c r="B115" s="94">
        <v>4</v>
      </c>
      <c r="C115" s="94">
        <v>3</v>
      </c>
      <c r="D115" s="95">
        <v>558016</v>
      </c>
      <c r="E115" s="45" t="s">
        <v>103</v>
      </c>
      <c r="F115" s="96">
        <v>360</v>
      </c>
      <c r="G115" s="96">
        <v>473</v>
      </c>
      <c r="H115" s="97">
        <v>192</v>
      </c>
      <c r="I115" s="96">
        <v>305</v>
      </c>
      <c r="J115" s="96">
        <v>168</v>
      </c>
      <c r="K115" s="97">
        <v>94.000000000000014</v>
      </c>
      <c r="L115" s="96">
        <v>74</v>
      </c>
    </row>
    <row r="116" spans="1:14" s="27" customFormat="1" ht="12.75">
      <c r="A116" s="94">
        <v>6</v>
      </c>
      <c r="B116" s="94">
        <v>4</v>
      </c>
      <c r="C116" s="94">
        <v>3</v>
      </c>
      <c r="D116" s="95">
        <v>566008</v>
      </c>
      <c r="E116" s="45" t="s">
        <v>114</v>
      </c>
      <c r="F116" s="96">
        <v>185</v>
      </c>
      <c r="G116" s="96">
        <v>208</v>
      </c>
      <c r="H116" s="97">
        <v>79</v>
      </c>
      <c r="I116" s="96">
        <v>102</v>
      </c>
      <c r="J116" s="96">
        <v>106</v>
      </c>
      <c r="K116" s="97">
        <v>50.999999999999993</v>
      </c>
      <c r="L116" s="96">
        <v>55</v>
      </c>
    </row>
    <row r="117" spans="1:14" s="27" customFormat="1" ht="12.75">
      <c r="A117" s="94">
        <v>6</v>
      </c>
      <c r="B117" s="94">
        <v>4</v>
      </c>
      <c r="C117" s="94">
        <v>3</v>
      </c>
      <c r="D117" s="95">
        <v>370004</v>
      </c>
      <c r="E117" s="45" t="s">
        <v>71</v>
      </c>
      <c r="F117" s="96">
        <v>277</v>
      </c>
      <c r="G117" s="96">
        <v>386</v>
      </c>
      <c r="H117" s="97">
        <v>120</v>
      </c>
      <c r="I117" s="96">
        <v>229</v>
      </c>
      <c r="J117" s="96">
        <v>157</v>
      </c>
      <c r="K117" s="97">
        <v>78.000000000000014</v>
      </c>
      <c r="L117" s="96">
        <v>79</v>
      </c>
    </row>
    <row r="118" spans="1:14" s="27" customFormat="1" ht="12.75">
      <c r="A118" s="94">
        <v>6</v>
      </c>
      <c r="B118" s="94">
        <v>4</v>
      </c>
      <c r="C118" s="94">
        <v>3</v>
      </c>
      <c r="D118" s="95">
        <v>562016</v>
      </c>
      <c r="E118" s="45" t="s">
        <v>108</v>
      </c>
      <c r="F118" s="96">
        <v>265</v>
      </c>
      <c r="G118" s="96">
        <v>355</v>
      </c>
      <c r="H118" s="97">
        <v>135</v>
      </c>
      <c r="I118" s="96">
        <v>225</v>
      </c>
      <c r="J118" s="96">
        <v>130</v>
      </c>
      <c r="K118" s="97">
        <v>76.000000000000014</v>
      </c>
      <c r="L118" s="96">
        <v>54</v>
      </c>
    </row>
    <row r="119" spans="1:14" s="27" customFormat="1" ht="12.75">
      <c r="A119" s="94">
        <v>6</v>
      </c>
      <c r="B119" s="94">
        <v>4</v>
      </c>
      <c r="C119" s="94">
        <v>3</v>
      </c>
      <c r="D119" s="95">
        <v>382020</v>
      </c>
      <c r="E119" s="45" t="s">
        <v>86</v>
      </c>
      <c r="F119" s="96">
        <v>352</v>
      </c>
      <c r="G119" s="96">
        <v>443</v>
      </c>
      <c r="H119" s="97">
        <v>224</v>
      </c>
      <c r="I119" s="96">
        <v>315</v>
      </c>
      <c r="J119" s="96">
        <v>128</v>
      </c>
      <c r="K119" s="97">
        <v>71.000000000000014</v>
      </c>
      <c r="L119" s="96">
        <v>57</v>
      </c>
    </row>
    <row r="120" spans="1:14" s="27" customFormat="1" ht="12.75">
      <c r="A120" s="94">
        <v>6</v>
      </c>
      <c r="B120" s="94">
        <v>4</v>
      </c>
      <c r="C120" s="94">
        <v>3</v>
      </c>
      <c r="D120" s="95">
        <v>954020</v>
      </c>
      <c r="E120" s="45" t="s">
        <v>141</v>
      </c>
      <c r="F120" s="96">
        <v>82</v>
      </c>
      <c r="G120" s="96">
        <v>103</v>
      </c>
      <c r="H120" s="97">
        <v>39</v>
      </c>
      <c r="I120" s="96">
        <v>60</v>
      </c>
      <c r="J120" s="96">
        <v>43</v>
      </c>
      <c r="K120" s="97">
        <v>25</v>
      </c>
      <c r="L120" s="96">
        <v>18</v>
      </c>
    </row>
    <row r="121" spans="1:14" s="27" customFormat="1" ht="12.75">
      <c r="A121" s="94">
        <v>6</v>
      </c>
      <c r="B121" s="94">
        <v>4</v>
      </c>
      <c r="C121" s="94">
        <v>3</v>
      </c>
      <c r="D121" s="95">
        <v>162016</v>
      </c>
      <c r="E121" s="45" t="s">
        <v>42</v>
      </c>
      <c r="F121" s="96">
        <v>234</v>
      </c>
      <c r="G121" s="96">
        <v>330</v>
      </c>
      <c r="H121" s="97">
        <v>135</v>
      </c>
      <c r="I121" s="96">
        <v>231</v>
      </c>
      <c r="J121" s="96">
        <v>99</v>
      </c>
      <c r="K121" s="97">
        <v>29</v>
      </c>
      <c r="L121" s="96">
        <v>70</v>
      </c>
    </row>
    <row r="122" spans="1:14" s="27" customFormat="1" ht="12.75">
      <c r="A122" s="94">
        <v>6</v>
      </c>
      <c r="B122" s="94">
        <v>4</v>
      </c>
      <c r="C122" s="94">
        <v>3</v>
      </c>
      <c r="D122" s="95">
        <v>154032</v>
      </c>
      <c r="E122" s="45" t="s">
        <v>28</v>
      </c>
      <c r="F122" s="96">
        <v>268</v>
      </c>
      <c r="G122" s="96">
        <v>273</v>
      </c>
      <c r="H122" s="97">
        <v>153</v>
      </c>
      <c r="I122" s="96">
        <v>158</v>
      </c>
      <c r="J122" s="96">
        <v>115</v>
      </c>
      <c r="K122" s="97">
        <v>63</v>
      </c>
      <c r="L122" s="96">
        <v>52</v>
      </c>
    </row>
    <row r="123" spans="1:14" s="27" customFormat="1" ht="12.75">
      <c r="A123" s="94">
        <v>6</v>
      </c>
      <c r="B123" s="94">
        <v>4</v>
      </c>
      <c r="C123" s="94">
        <v>3</v>
      </c>
      <c r="D123" s="95">
        <v>382024</v>
      </c>
      <c r="E123" s="45" t="s">
        <v>87</v>
      </c>
      <c r="F123" s="96">
        <v>147</v>
      </c>
      <c r="G123" s="96">
        <v>148</v>
      </c>
      <c r="H123" s="97">
        <v>60</v>
      </c>
      <c r="I123" s="96">
        <v>61</v>
      </c>
      <c r="J123" s="96">
        <v>87</v>
      </c>
      <c r="K123" s="97">
        <v>35</v>
      </c>
      <c r="L123" s="96">
        <v>52</v>
      </c>
    </row>
    <row r="124" spans="1:14" s="27" customFormat="1" ht="12.75">
      <c r="A124" s="94">
        <v>6</v>
      </c>
      <c r="B124" s="94">
        <v>4</v>
      </c>
      <c r="C124" s="94">
        <v>3</v>
      </c>
      <c r="D124" s="95">
        <v>378016</v>
      </c>
      <c r="E124" s="45" t="s">
        <v>80</v>
      </c>
      <c r="F124" s="96">
        <v>189</v>
      </c>
      <c r="G124" s="96">
        <v>199</v>
      </c>
      <c r="H124" s="97">
        <v>115</v>
      </c>
      <c r="I124" s="96">
        <v>125</v>
      </c>
      <c r="J124" s="96">
        <v>74</v>
      </c>
      <c r="K124" s="97">
        <v>26</v>
      </c>
      <c r="L124" s="96">
        <v>48</v>
      </c>
    </row>
    <row r="125" spans="1:14" s="27" customFormat="1" ht="12.75">
      <c r="A125" s="94">
        <v>6</v>
      </c>
      <c r="B125" s="94">
        <v>4</v>
      </c>
      <c r="C125" s="94">
        <v>3</v>
      </c>
      <c r="D125" s="95">
        <v>382028</v>
      </c>
      <c r="E125" s="45" t="s">
        <v>88</v>
      </c>
      <c r="F125" s="96">
        <v>209</v>
      </c>
      <c r="G125" s="96">
        <v>218</v>
      </c>
      <c r="H125" s="97">
        <v>111</v>
      </c>
      <c r="I125" s="96">
        <v>120</v>
      </c>
      <c r="J125" s="96">
        <v>98</v>
      </c>
      <c r="K125" s="97">
        <v>49</v>
      </c>
      <c r="L125" s="96">
        <v>49</v>
      </c>
    </row>
    <row r="126" spans="1:14" s="27" customFormat="1" ht="12.75">
      <c r="A126" s="94">
        <v>6</v>
      </c>
      <c r="B126" s="94">
        <v>4</v>
      </c>
      <c r="C126" s="94">
        <v>3</v>
      </c>
      <c r="D126" s="95">
        <v>382044</v>
      </c>
      <c r="E126" s="45" t="s">
        <v>90</v>
      </c>
      <c r="F126" s="96">
        <v>191</v>
      </c>
      <c r="G126" s="96">
        <v>256</v>
      </c>
      <c r="H126" s="97">
        <v>123</v>
      </c>
      <c r="I126" s="96">
        <v>188</v>
      </c>
      <c r="J126" s="96">
        <v>68</v>
      </c>
      <c r="K126" s="97">
        <v>20</v>
      </c>
      <c r="L126" s="96">
        <v>48</v>
      </c>
    </row>
    <row r="127" spans="1:14" s="27" customFormat="1" ht="12.75">
      <c r="A127" s="94">
        <v>6</v>
      </c>
      <c r="B127" s="94">
        <v>4</v>
      </c>
      <c r="C127" s="94">
        <v>3</v>
      </c>
      <c r="D127" s="95">
        <v>570028</v>
      </c>
      <c r="E127" s="45" t="s">
        <v>120</v>
      </c>
      <c r="F127" s="96">
        <v>390</v>
      </c>
      <c r="G127" s="96">
        <v>448</v>
      </c>
      <c r="H127" s="97">
        <v>293</v>
      </c>
      <c r="I127" s="96">
        <v>351</v>
      </c>
      <c r="J127" s="96">
        <v>97</v>
      </c>
      <c r="K127" s="97">
        <v>32</v>
      </c>
      <c r="L127" s="96">
        <v>65</v>
      </c>
    </row>
    <row r="128" spans="1:14" s="27" customFormat="1" ht="12.75">
      <c r="A128" s="94">
        <v>6</v>
      </c>
      <c r="B128" s="94">
        <v>4</v>
      </c>
      <c r="C128" s="94">
        <v>3</v>
      </c>
      <c r="D128" s="95">
        <v>378024</v>
      </c>
      <c r="E128" s="45" t="s">
        <v>81</v>
      </c>
      <c r="F128" s="96">
        <v>221</v>
      </c>
      <c r="G128" s="96">
        <v>332.00000000000006</v>
      </c>
      <c r="H128" s="97">
        <v>136</v>
      </c>
      <c r="I128" s="96">
        <v>247.00000000000006</v>
      </c>
      <c r="J128" s="96">
        <v>85</v>
      </c>
      <c r="K128" s="97">
        <v>38</v>
      </c>
      <c r="L128" s="96">
        <v>47.000000000000007</v>
      </c>
    </row>
    <row r="129" spans="1:12" s="27" customFormat="1" ht="12.75">
      <c r="A129" s="94">
        <v>6</v>
      </c>
      <c r="B129" s="94">
        <v>4</v>
      </c>
      <c r="C129" s="94">
        <v>3</v>
      </c>
      <c r="D129" s="95">
        <v>962052</v>
      </c>
      <c r="E129" s="45" t="s">
        <v>154</v>
      </c>
      <c r="F129" s="96">
        <v>168</v>
      </c>
      <c r="G129" s="96">
        <v>206</v>
      </c>
      <c r="H129" s="97">
        <v>59</v>
      </c>
      <c r="I129" s="96">
        <v>97</v>
      </c>
      <c r="J129" s="96">
        <v>109</v>
      </c>
      <c r="K129" s="97">
        <v>40</v>
      </c>
      <c r="L129" s="96">
        <v>69</v>
      </c>
    </row>
    <row r="130" spans="1:12" s="27" customFormat="1" ht="12.75">
      <c r="A130" s="94">
        <v>6</v>
      </c>
      <c r="B130" s="94">
        <v>4</v>
      </c>
      <c r="C130" s="94">
        <v>3</v>
      </c>
      <c r="D130" s="95">
        <v>770032</v>
      </c>
      <c r="E130" s="45" t="s">
        <v>131</v>
      </c>
      <c r="F130" s="96">
        <v>266</v>
      </c>
      <c r="G130" s="96">
        <v>402</v>
      </c>
      <c r="H130" s="97">
        <v>125</v>
      </c>
      <c r="I130" s="96">
        <v>261</v>
      </c>
      <c r="J130" s="96">
        <v>141</v>
      </c>
      <c r="K130" s="97">
        <v>81</v>
      </c>
      <c r="L130" s="96">
        <v>60.000000000000014</v>
      </c>
    </row>
    <row r="131" spans="1:12" s="27" customFormat="1" ht="12.75">
      <c r="A131" s="94">
        <v>6</v>
      </c>
      <c r="B131" s="94">
        <v>4</v>
      </c>
      <c r="C131" s="94">
        <v>3</v>
      </c>
      <c r="D131" s="95">
        <v>374036</v>
      </c>
      <c r="E131" s="45" t="s">
        <v>76</v>
      </c>
      <c r="F131" s="96">
        <v>161</v>
      </c>
      <c r="G131" s="96">
        <v>227</v>
      </c>
      <c r="H131" s="97">
        <v>91</v>
      </c>
      <c r="I131" s="96">
        <v>157</v>
      </c>
      <c r="J131" s="96">
        <v>70</v>
      </c>
      <c r="K131" s="97">
        <v>33</v>
      </c>
      <c r="L131" s="96">
        <v>37.000000000000007</v>
      </c>
    </row>
    <row r="132" spans="1:12" s="27" customFormat="1" ht="12.75">
      <c r="A132" s="94">
        <v>6</v>
      </c>
      <c r="B132" s="94">
        <v>4</v>
      </c>
      <c r="C132" s="94">
        <v>3</v>
      </c>
      <c r="D132" s="95">
        <v>754028</v>
      </c>
      <c r="E132" s="45" t="s">
        <v>269</v>
      </c>
      <c r="F132" s="96">
        <v>274</v>
      </c>
      <c r="G132" s="96">
        <v>367</v>
      </c>
      <c r="H132" s="97">
        <v>157</v>
      </c>
      <c r="I132" s="96">
        <v>250</v>
      </c>
      <c r="J132" s="96">
        <v>117</v>
      </c>
      <c r="K132" s="97">
        <v>51</v>
      </c>
      <c r="L132" s="96">
        <v>66</v>
      </c>
    </row>
    <row r="133" spans="1:12" s="27" customFormat="1" ht="12.75">
      <c r="A133" s="94">
        <v>6</v>
      </c>
      <c r="B133" s="94">
        <v>4</v>
      </c>
      <c r="C133" s="94">
        <v>3</v>
      </c>
      <c r="D133" s="95">
        <v>382048</v>
      </c>
      <c r="E133" s="45" t="s">
        <v>91</v>
      </c>
      <c r="F133" s="96">
        <v>103</v>
      </c>
      <c r="G133" s="96">
        <v>121</v>
      </c>
      <c r="H133" s="97">
        <v>57</v>
      </c>
      <c r="I133" s="96">
        <v>75</v>
      </c>
      <c r="J133" s="96">
        <v>46</v>
      </c>
      <c r="K133" s="97">
        <v>21</v>
      </c>
      <c r="L133" s="96">
        <v>25</v>
      </c>
    </row>
    <row r="134" spans="1:12" s="27" customFormat="1" ht="12.75">
      <c r="A134" s="94">
        <v>6</v>
      </c>
      <c r="B134" s="94">
        <v>4</v>
      </c>
      <c r="C134" s="94">
        <v>3</v>
      </c>
      <c r="D134" s="95">
        <v>170032</v>
      </c>
      <c r="E134" s="45" t="s">
        <v>51</v>
      </c>
      <c r="F134" s="96">
        <v>220</v>
      </c>
      <c r="G134" s="96">
        <v>221</v>
      </c>
      <c r="H134" s="97">
        <v>132</v>
      </c>
      <c r="I134" s="96">
        <v>133</v>
      </c>
      <c r="J134" s="96">
        <v>88</v>
      </c>
      <c r="K134" s="97">
        <v>50.000000000000007</v>
      </c>
      <c r="L134" s="96">
        <v>38</v>
      </c>
    </row>
    <row r="135" spans="1:12" s="27" customFormat="1" ht="12.75">
      <c r="A135" s="94">
        <v>6</v>
      </c>
      <c r="B135" s="94">
        <v>4</v>
      </c>
      <c r="C135" s="94">
        <v>3</v>
      </c>
      <c r="D135" s="95">
        <v>378028</v>
      </c>
      <c r="E135" s="45" t="s">
        <v>82</v>
      </c>
      <c r="F135" s="96">
        <v>158</v>
      </c>
      <c r="G135" s="96">
        <v>224</v>
      </c>
      <c r="H135" s="97">
        <v>98</v>
      </c>
      <c r="I135" s="96">
        <v>164</v>
      </c>
      <c r="J135" s="96">
        <v>60</v>
      </c>
      <c r="K135" s="97">
        <v>20</v>
      </c>
      <c r="L135" s="96">
        <v>40</v>
      </c>
    </row>
    <row r="136" spans="1:12" s="27" customFormat="1" ht="12.75">
      <c r="A136" s="94">
        <v>6</v>
      </c>
      <c r="B136" s="94">
        <v>4</v>
      </c>
      <c r="C136" s="94">
        <v>3</v>
      </c>
      <c r="D136" s="95">
        <v>958040</v>
      </c>
      <c r="E136" s="45" t="s">
        <v>147</v>
      </c>
      <c r="F136" s="96">
        <v>141</v>
      </c>
      <c r="G136" s="96">
        <v>177</v>
      </c>
      <c r="H136" s="97">
        <v>83</v>
      </c>
      <c r="I136" s="96">
        <v>119</v>
      </c>
      <c r="J136" s="96">
        <v>58</v>
      </c>
      <c r="K136" s="97">
        <v>30</v>
      </c>
      <c r="L136" s="96">
        <v>28</v>
      </c>
    </row>
    <row r="137" spans="1:12" s="27" customFormat="1" ht="12.75">
      <c r="A137" s="94">
        <v>6</v>
      </c>
      <c r="B137" s="94">
        <v>4</v>
      </c>
      <c r="C137" s="94">
        <v>3</v>
      </c>
      <c r="D137" s="95">
        <v>954028</v>
      </c>
      <c r="E137" s="45" t="s">
        <v>143</v>
      </c>
      <c r="F137" s="96">
        <v>180</v>
      </c>
      <c r="G137" s="96">
        <v>182</v>
      </c>
      <c r="H137" s="97">
        <v>126</v>
      </c>
      <c r="I137" s="96">
        <v>128</v>
      </c>
      <c r="J137" s="96">
        <v>54</v>
      </c>
      <c r="K137" s="97">
        <v>33</v>
      </c>
      <c r="L137" s="96">
        <v>21</v>
      </c>
    </row>
    <row r="138" spans="1:12" s="27" customFormat="1" ht="12.75">
      <c r="A138" s="94">
        <v>6</v>
      </c>
      <c r="B138" s="94">
        <v>4</v>
      </c>
      <c r="C138" s="94">
        <v>3</v>
      </c>
      <c r="D138" s="95">
        <v>958044</v>
      </c>
      <c r="E138" s="45" t="s">
        <v>148</v>
      </c>
      <c r="F138" s="96">
        <v>87</v>
      </c>
      <c r="G138" s="96">
        <v>101</v>
      </c>
      <c r="H138" s="97">
        <v>25</v>
      </c>
      <c r="I138" s="96">
        <v>39</v>
      </c>
      <c r="J138" s="96">
        <v>62</v>
      </c>
      <c r="K138" s="97">
        <v>44</v>
      </c>
      <c r="L138" s="96">
        <v>18</v>
      </c>
    </row>
    <row r="139" spans="1:12" s="27" customFormat="1" ht="12.75">
      <c r="A139" s="94">
        <v>6</v>
      </c>
      <c r="B139" s="94">
        <v>4</v>
      </c>
      <c r="C139" s="94">
        <v>3</v>
      </c>
      <c r="D139" s="95">
        <v>754044</v>
      </c>
      <c r="E139" s="45" t="s">
        <v>220</v>
      </c>
      <c r="F139" s="96">
        <v>157</v>
      </c>
      <c r="G139" s="96">
        <v>228</v>
      </c>
      <c r="H139" s="97">
        <v>92</v>
      </c>
      <c r="I139" s="96">
        <v>163</v>
      </c>
      <c r="J139" s="96">
        <v>65</v>
      </c>
      <c r="K139" s="97">
        <v>28</v>
      </c>
      <c r="L139" s="96">
        <v>37</v>
      </c>
    </row>
    <row r="140" spans="1:12" s="27" customFormat="1" ht="12.75">
      <c r="A140" s="94">
        <v>6</v>
      </c>
      <c r="B140" s="94">
        <v>4</v>
      </c>
      <c r="C140" s="94">
        <v>3</v>
      </c>
      <c r="D140" s="95">
        <v>974044</v>
      </c>
      <c r="E140" s="45" t="s">
        <v>159</v>
      </c>
      <c r="F140" s="96">
        <v>210</v>
      </c>
      <c r="G140" s="96">
        <v>280</v>
      </c>
      <c r="H140" s="97">
        <v>116</v>
      </c>
      <c r="I140" s="96">
        <v>186</v>
      </c>
      <c r="J140" s="96">
        <v>94</v>
      </c>
      <c r="K140" s="97">
        <v>44.000000000000007</v>
      </c>
      <c r="L140" s="96">
        <v>50</v>
      </c>
    </row>
    <row r="141" spans="1:12" ht="12.75">
      <c r="A141" s="94">
        <v>6</v>
      </c>
      <c r="B141" s="94">
        <v>4</v>
      </c>
      <c r="C141" s="94">
        <v>3</v>
      </c>
      <c r="D141" s="95">
        <v>378032</v>
      </c>
      <c r="E141" s="45" t="s">
        <v>83</v>
      </c>
      <c r="F141" s="96">
        <v>260</v>
      </c>
      <c r="G141" s="96">
        <v>294</v>
      </c>
      <c r="H141" s="97">
        <v>146</v>
      </c>
      <c r="I141" s="96">
        <v>180</v>
      </c>
      <c r="J141" s="96">
        <v>114</v>
      </c>
      <c r="K141" s="97">
        <v>46</v>
      </c>
      <c r="L141" s="96">
        <v>68</v>
      </c>
    </row>
    <row r="142" spans="1:12" ht="12.75">
      <c r="A142" s="94">
        <v>6</v>
      </c>
      <c r="B142" s="94">
        <v>4</v>
      </c>
      <c r="C142" s="94">
        <v>3</v>
      </c>
      <c r="D142" s="95">
        <v>954032</v>
      </c>
      <c r="E142" s="45" t="s">
        <v>144</v>
      </c>
      <c r="F142" s="96">
        <v>222</v>
      </c>
      <c r="G142" s="96">
        <v>293</v>
      </c>
      <c r="H142" s="97">
        <v>123</v>
      </c>
      <c r="I142" s="96">
        <v>194</v>
      </c>
      <c r="J142" s="96">
        <v>99</v>
      </c>
      <c r="K142" s="97">
        <v>51.999999999999986</v>
      </c>
      <c r="L142" s="96">
        <v>47.000000000000007</v>
      </c>
    </row>
    <row r="143" spans="1:12" ht="12.75">
      <c r="A143" s="94">
        <v>6</v>
      </c>
      <c r="B143" s="94">
        <v>4</v>
      </c>
      <c r="C143" s="94">
        <v>3</v>
      </c>
      <c r="D143" s="95">
        <v>374048</v>
      </c>
      <c r="E143" s="45" t="s">
        <v>77</v>
      </c>
      <c r="F143" s="96">
        <v>123</v>
      </c>
      <c r="G143" s="96">
        <v>130</v>
      </c>
      <c r="H143" s="97">
        <v>48</v>
      </c>
      <c r="I143" s="96">
        <v>55</v>
      </c>
      <c r="J143" s="96">
        <v>75</v>
      </c>
      <c r="K143" s="97">
        <v>45</v>
      </c>
      <c r="L143" s="96">
        <v>30</v>
      </c>
    </row>
    <row r="144" spans="1:12" ht="12.75">
      <c r="A144" s="94">
        <v>6</v>
      </c>
      <c r="B144" s="94">
        <v>4</v>
      </c>
      <c r="C144" s="94">
        <v>3</v>
      </c>
      <c r="D144" s="95">
        <v>374052</v>
      </c>
      <c r="E144" s="45" t="s">
        <v>78</v>
      </c>
      <c r="F144" s="96">
        <v>107</v>
      </c>
      <c r="G144" s="96">
        <v>126</v>
      </c>
      <c r="H144" s="97">
        <v>68</v>
      </c>
      <c r="I144" s="96">
        <v>87</v>
      </c>
      <c r="J144" s="96">
        <v>39</v>
      </c>
      <c r="K144" s="97">
        <v>15</v>
      </c>
      <c r="L144" s="96">
        <v>24</v>
      </c>
    </row>
    <row r="145" spans="1:19" ht="12.75">
      <c r="A145" s="98"/>
      <c r="B145" s="98"/>
      <c r="C145" s="98"/>
      <c r="D145" s="99"/>
      <c r="E145" s="102" t="s">
        <v>213</v>
      </c>
      <c r="F145" s="198">
        <v>7586</v>
      </c>
      <c r="G145" s="198">
        <v>9625</v>
      </c>
      <c r="H145" s="198">
        <v>4311</v>
      </c>
      <c r="I145" s="198">
        <v>6350</v>
      </c>
      <c r="J145" s="198">
        <v>3275</v>
      </c>
      <c r="K145" s="198">
        <v>1567</v>
      </c>
      <c r="L145" s="198">
        <v>1708</v>
      </c>
      <c r="M145" s="6"/>
      <c r="N145" s="6"/>
      <c r="O145" s="6"/>
      <c r="P145" s="6"/>
      <c r="Q145" s="6"/>
      <c r="R145" s="6"/>
      <c r="S145" s="6"/>
    </row>
    <row r="146" spans="1:19" ht="12.75">
      <c r="A146" s="94">
        <v>7</v>
      </c>
      <c r="B146" s="94">
        <v>1</v>
      </c>
      <c r="C146" s="94">
        <v>4</v>
      </c>
      <c r="D146" s="95">
        <v>362008</v>
      </c>
      <c r="E146" s="45" t="s">
        <v>63</v>
      </c>
      <c r="F146" s="96">
        <v>418</v>
      </c>
      <c r="G146" s="96">
        <v>563</v>
      </c>
      <c r="H146" s="97">
        <v>181</v>
      </c>
      <c r="I146" s="96">
        <v>326</v>
      </c>
      <c r="J146" s="96">
        <v>237.00000000000003</v>
      </c>
      <c r="K146" s="97">
        <v>79</v>
      </c>
      <c r="L146" s="96">
        <v>158.00000000000003</v>
      </c>
    </row>
    <row r="147" spans="1:19" ht="12.75">
      <c r="A147" s="94">
        <v>7</v>
      </c>
      <c r="B147" s="94">
        <v>1</v>
      </c>
      <c r="C147" s="94">
        <v>4</v>
      </c>
      <c r="D147" s="95">
        <v>562004</v>
      </c>
      <c r="E147" s="45" t="s">
        <v>104</v>
      </c>
      <c r="F147" s="96">
        <v>806</v>
      </c>
      <c r="G147" s="96">
        <v>1091</v>
      </c>
      <c r="H147" s="97">
        <v>411</v>
      </c>
      <c r="I147" s="96">
        <v>696</v>
      </c>
      <c r="J147" s="96">
        <v>395</v>
      </c>
      <c r="K147" s="97">
        <v>175.00000000000006</v>
      </c>
      <c r="L147" s="96">
        <v>219.99999999999994</v>
      </c>
    </row>
    <row r="148" spans="1:19" ht="12.75">
      <c r="A148" s="94">
        <v>7</v>
      </c>
      <c r="B148" s="94">
        <v>1</v>
      </c>
      <c r="C148" s="94">
        <v>4</v>
      </c>
      <c r="D148" s="95">
        <v>358008</v>
      </c>
      <c r="E148" s="45" t="s">
        <v>62</v>
      </c>
      <c r="F148" s="96">
        <v>528</v>
      </c>
      <c r="G148" s="96">
        <v>669</v>
      </c>
      <c r="H148" s="97">
        <v>205</v>
      </c>
      <c r="I148" s="96">
        <v>346</v>
      </c>
      <c r="J148" s="96">
        <v>323</v>
      </c>
      <c r="K148" s="97">
        <v>149</v>
      </c>
      <c r="L148" s="96">
        <v>174</v>
      </c>
    </row>
    <row r="149" spans="1:19" ht="12.75">
      <c r="A149" s="94">
        <v>7</v>
      </c>
      <c r="B149" s="94">
        <v>1</v>
      </c>
      <c r="C149" s="94">
        <v>4</v>
      </c>
      <c r="D149" s="95">
        <v>334012</v>
      </c>
      <c r="E149" s="45" t="s">
        <v>58</v>
      </c>
      <c r="F149" s="96">
        <v>511</v>
      </c>
      <c r="G149" s="96">
        <v>593</v>
      </c>
      <c r="H149" s="97">
        <v>234</v>
      </c>
      <c r="I149" s="96">
        <v>316</v>
      </c>
      <c r="J149" s="96">
        <v>277</v>
      </c>
      <c r="K149" s="97">
        <v>161</v>
      </c>
      <c r="L149" s="96">
        <v>116.00000000000001</v>
      </c>
    </row>
    <row r="150" spans="1:19" ht="12.75">
      <c r="A150" s="94">
        <v>7</v>
      </c>
      <c r="B150" s="94">
        <v>1</v>
      </c>
      <c r="C150" s="94">
        <v>4</v>
      </c>
      <c r="D150" s="95">
        <v>562014</v>
      </c>
      <c r="E150" s="45" t="s">
        <v>107</v>
      </c>
      <c r="F150" s="96">
        <v>1235</v>
      </c>
      <c r="G150" s="96">
        <v>1239</v>
      </c>
      <c r="H150" s="97">
        <v>675</v>
      </c>
      <c r="I150" s="96">
        <v>679</v>
      </c>
      <c r="J150" s="96">
        <v>560</v>
      </c>
      <c r="K150" s="97">
        <v>306</v>
      </c>
      <c r="L150" s="96">
        <v>254.00000000000006</v>
      </c>
    </row>
    <row r="151" spans="1:19" ht="12.75">
      <c r="A151" s="94">
        <v>7</v>
      </c>
      <c r="B151" s="94">
        <v>1</v>
      </c>
      <c r="C151" s="94">
        <v>4</v>
      </c>
      <c r="D151" s="95">
        <v>562020</v>
      </c>
      <c r="E151" s="45" t="s">
        <v>109</v>
      </c>
      <c r="F151" s="96">
        <v>426</v>
      </c>
      <c r="G151" s="96">
        <v>539</v>
      </c>
      <c r="H151" s="97">
        <v>222</v>
      </c>
      <c r="I151" s="96">
        <v>335</v>
      </c>
      <c r="J151" s="96">
        <v>204</v>
      </c>
      <c r="K151" s="97">
        <v>102</v>
      </c>
      <c r="L151" s="96">
        <v>102</v>
      </c>
    </row>
    <row r="152" spans="1:19" ht="12.75">
      <c r="A152" s="94">
        <v>7</v>
      </c>
      <c r="B152" s="94">
        <v>1</v>
      </c>
      <c r="C152" s="94">
        <v>4</v>
      </c>
      <c r="D152" s="95">
        <v>978024</v>
      </c>
      <c r="E152" s="45" t="s">
        <v>162</v>
      </c>
      <c r="F152" s="96">
        <v>762</v>
      </c>
      <c r="G152" s="96">
        <v>870</v>
      </c>
      <c r="H152" s="97">
        <v>254</v>
      </c>
      <c r="I152" s="96">
        <v>362</v>
      </c>
      <c r="J152" s="96">
        <v>507.99999999999994</v>
      </c>
      <c r="K152" s="97">
        <v>282.99999999999994</v>
      </c>
      <c r="L152" s="96">
        <v>225</v>
      </c>
    </row>
    <row r="153" spans="1:19" ht="12.75">
      <c r="A153" s="94">
        <v>7</v>
      </c>
      <c r="B153" s="94">
        <v>1</v>
      </c>
      <c r="C153" s="94">
        <v>4</v>
      </c>
      <c r="D153" s="95">
        <v>562024</v>
      </c>
      <c r="E153" s="45" t="s">
        <v>110</v>
      </c>
      <c r="F153" s="96">
        <v>777</v>
      </c>
      <c r="G153" s="96">
        <v>1003</v>
      </c>
      <c r="H153" s="97">
        <v>390</v>
      </c>
      <c r="I153" s="96">
        <v>616</v>
      </c>
      <c r="J153" s="96">
        <v>387.00000000000006</v>
      </c>
      <c r="K153" s="97">
        <v>144</v>
      </c>
      <c r="L153" s="96">
        <v>243.00000000000006</v>
      </c>
    </row>
    <row r="154" spans="1:19" ht="12.75">
      <c r="A154" s="94">
        <v>7</v>
      </c>
      <c r="B154" s="94">
        <v>1</v>
      </c>
      <c r="C154" s="94">
        <v>4</v>
      </c>
      <c r="D154" s="95">
        <v>770024</v>
      </c>
      <c r="E154" s="45" t="s">
        <v>130</v>
      </c>
      <c r="F154" s="96">
        <v>742</v>
      </c>
      <c r="G154" s="96">
        <v>1145</v>
      </c>
      <c r="H154" s="97">
        <v>472</v>
      </c>
      <c r="I154" s="96">
        <v>875</v>
      </c>
      <c r="J154" s="96">
        <v>270.00000000000006</v>
      </c>
      <c r="K154" s="97">
        <v>120.00000000000003</v>
      </c>
      <c r="L154" s="96">
        <v>150.00000000000003</v>
      </c>
    </row>
    <row r="155" spans="1:19" ht="12.75">
      <c r="A155" s="94">
        <v>7</v>
      </c>
      <c r="B155" s="94">
        <v>1</v>
      </c>
      <c r="C155" s="94">
        <v>4</v>
      </c>
      <c r="D155" s="95">
        <v>562032</v>
      </c>
      <c r="E155" s="45" t="s">
        <v>112</v>
      </c>
      <c r="F155" s="96">
        <v>987</v>
      </c>
      <c r="G155" s="96">
        <v>1026</v>
      </c>
      <c r="H155" s="97">
        <v>569</v>
      </c>
      <c r="I155" s="96">
        <v>608</v>
      </c>
      <c r="J155" s="96">
        <v>418</v>
      </c>
      <c r="K155" s="97">
        <v>217</v>
      </c>
      <c r="L155" s="96">
        <v>201.00000000000003</v>
      </c>
    </row>
    <row r="156" spans="1:19" ht="12.75">
      <c r="A156" s="94">
        <v>7</v>
      </c>
      <c r="B156" s="94">
        <v>1</v>
      </c>
      <c r="C156" s="94">
        <v>4</v>
      </c>
      <c r="D156" s="95">
        <v>334032</v>
      </c>
      <c r="E156" s="45" t="s">
        <v>60</v>
      </c>
      <c r="F156" s="96">
        <v>638</v>
      </c>
      <c r="G156" s="96">
        <v>810</v>
      </c>
      <c r="H156" s="97">
        <v>322</v>
      </c>
      <c r="I156" s="96">
        <v>494</v>
      </c>
      <c r="J156" s="96">
        <v>316</v>
      </c>
      <c r="K156" s="97">
        <v>172</v>
      </c>
      <c r="L156" s="96">
        <v>144</v>
      </c>
    </row>
    <row r="157" spans="1:19" ht="12.75">
      <c r="A157" s="98"/>
      <c r="B157" s="98"/>
      <c r="C157" s="98"/>
      <c r="D157" s="99"/>
      <c r="E157" s="102" t="s">
        <v>214</v>
      </c>
      <c r="F157" s="198">
        <v>7830</v>
      </c>
      <c r="G157" s="198">
        <v>9548</v>
      </c>
      <c r="H157" s="198">
        <v>3935</v>
      </c>
      <c r="I157" s="198">
        <v>5653</v>
      </c>
      <c r="J157" s="198">
        <v>3895</v>
      </c>
      <c r="K157" s="198">
        <v>1908</v>
      </c>
      <c r="L157" s="198">
        <v>1987</v>
      </c>
      <c r="M157" s="6"/>
      <c r="N157" s="6"/>
      <c r="O157" s="6"/>
      <c r="P157" s="6"/>
      <c r="Q157" s="6"/>
      <c r="R157" s="6"/>
      <c r="S157" s="6"/>
    </row>
    <row r="158" spans="1:19" ht="12.75">
      <c r="A158" s="94">
        <v>8</v>
      </c>
      <c r="B158" s="94">
        <v>2</v>
      </c>
      <c r="C158" s="94">
        <v>4</v>
      </c>
      <c r="D158" s="95">
        <v>570004</v>
      </c>
      <c r="E158" s="45" t="s">
        <v>118</v>
      </c>
      <c r="F158" s="96">
        <v>463</v>
      </c>
      <c r="G158" s="96">
        <v>638.00000000000011</v>
      </c>
      <c r="H158" s="97">
        <v>244</v>
      </c>
      <c r="I158" s="96">
        <v>419.00000000000006</v>
      </c>
      <c r="J158" s="96">
        <v>219.00000000000003</v>
      </c>
      <c r="K158" s="97">
        <v>110.00000000000003</v>
      </c>
      <c r="L158" s="96">
        <v>109</v>
      </c>
    </row>
    <row r="159" spans="1:19" ht="12.75">
      <c r="A159" s="94">
        <v>8</v>
      </c>
      <c r="B159" s="94">
        <v>2</v>
      </c>
      <c r="C159" s="94">
        <v>4</v>
      </c>
      <c r="D159" s="95">
        <v>766008</v>
      </c>
      <c r="E159" s="45" t="s">
        <v>125</v>
      </c>
      <c r="F159" s="96">
        <v>369</v>
      </c>
      <c r="G159" s="96">
        <v>494</v>
      </c>
      <c r="H159" s="97">
        <v>195</v>
      </c>
      <c r="I159" s="96">
        <v>320</v>
      </c>
      <c r="J159" s="96">
        <v>174</v>
      </c>
      <c r="K159" s="97">
        <v>75</v>
      </c>
      <c r="L159" s="96">
        <v>99.000000000000014</v>
      </c>
    </row>
    <row r="160" spans="1:19" ht="12.75">
      <c r="A160" s="94">
        <v>8</v>
      </c>
      <c r="B160" s="94">
        <v>2</v>
      </c>
      <c r="C160" s="94">
        <v>4</v>
      </c>
      <c r="D160" s="95">
        <v>766020</v>
      </c>
      <c r="E160" s="45" t="s">
        <v>126</v>
      </c>
      <c r="F160" s="96">
        <v>725</v>
      </c>
      <c r="G160" s="96">
        <v>1066</v>
      </c>
      <c r="H160" s="97">
        <v>393</v>
      </c>
      <c r="I160" s="96">
        <v>734</v>
      </c>
      <c r="J160" s="96">
        <v>332</v>
      </c>
      <c r="K160" s="97">
        <v>134</v>
      </c>
      <c r="L160" s="96">
        <v>197.99999999999997</v>
      </c>
    </row>
    <row r="161" spans="1:19" ht="12.75">
      <c r="A161" s="94">
        <v>8</v>
      </c>
      <c r="B161" s="94">
        <v>2</v>
      </c>
      <c r="C161" s="94">
        <v>4</v>
      </c>
      <c r="D161" s="95">
        <v>562012</v>
      </c>
      <c r="E161" s="45" t="s">
        <v>106</v>
      </c>
      <c r="F161" s="96">
        <v>379</v>
      </c>
      <c r="G161" s="96">
        <v>458</v>
      </c>
      <c r="H161" s="97">
        <v>155</v>
      </c>
      <c r="I161" s="96">
        <v>234</v>
      </c>
      <c r="J161" s="96">
        <v>224.00000000000003</v>
      </c>
      <c r="K161" s="97">
        <v>110.00000000000003</v>
      </c>
      <c r="L161" s="96">
        <v>114</v>
      </c>
    </row>
    <row r="162" spans="1:19" ht="12.75">
      <c r="A162" s="94">
        <v>8</v>
      </c>
      <c r="B162" s="94">
        <v>2</v>
      </c>
      <c r="C162" s="94">
        <v>4</v>
      </c>
      <c r="D162" s="95">
        <v>758012</v>
      </c>
      <c r="E162" s="45" t="s">
        <v>123</v>
      </c>
      <c r="F162" s="96">
        <v>651</v>
      </c>
      <c r="G162" s="96">
        <v>883.99999999999989</v>
      </c>
      <c r="H162" s="97">
        <v>375</v>
      </c>
      <c r="I162" s="96">
        <v>607.99999999999989</v>
      </c>
      <c r="J162" s="96">
        <v>276</v>
      </c>
      <c r="K162" s="97">
        <v>95</v>
      </c>
      <c r="L162" s="96">
        <v>181</v>
      </c>
    </row>
    <row r="163" spans="1:19" ht="12.75">
      <c r="A163" s="94">
        <v>8</v>
      </c>
      <c r="B163" s="94">
        <v>2</v>
      </c>
      <c r="C163" s="94">
        <v>4</v>
      </c>
      <c r="D163" s="95">
        <v>962024</v>
      </c>
      <c r="E163" s="45" t="s">
        <v>151</v>
      </c>
      <c r="F163" s="96">
        <v>276</v>
      </c>
      <c r="G163" s="96">
        <v>355</v>
      </c>
      <c r="H163" s="97">
        <v>79</v>
      </c>
      <c r="I163" s="96">
        <v>158</v>
      </c>
      <c r="J163" s="96">
        <v>196.99999999999997</v>
      </c>
      <c r="K163" s="97">
        <v>137.99999999999997</v>
      </c>
      <c r="L163" s="96">
        <v>59</v>
      </c>
    </row>
    <row r="164" spans="1:19" ht="12.75">
      <c r="A164" s="94">
        <v>8</v>
      </c>
      <c r="B164" s="94">
        <v>2</v>
      </c>
      <c r="C164" s="94">
        <v>4</v>
      </c>
      <c r="D164" s="95">
        <v>362032</v>
      </c>
      <c r="E164" s="45" t="s">
        <v>68</v>
      </c>
      <c r="F164" s="96">
        <v>675</v>
      </c>
      <c r="G164" s="96">
        <v>893</v>
      </c>
      <c r="H164" s="97">
        <v>417</v>
      </c>
      <c r="I164" s="96">
        <v>635</v>
      </c>
      <c r="J164" s="96">
        <v>258</v>
      </c>
      <c r="K164" s="97">
        <v>99</v>
      </c>
      <c r="L164" s="96">
        <v>159</v>
      </c>
    </row>
    <row r="165" spans="1:19" ht="12.75">
      <c r="A165" s="94">
        <v>8</v>
      </c>
      <c r="B165" s="94">
        <v>2</v>
      </c>
      <c r="C165" s="94">
        <v>4</v>
      </c>
      <c r="D165" s="95">
        <v>962032</v>
      </c>
      <c r="E165" s="45" t="s">
        <v>152</v>
      </c>
      <c r="F165" s="96">
        <v>504</v>
      </c>
      <c r="G165" s="96">
        <v>668</v>
      </c>
      <c r="H165" s="97">
        <v>256</v>
      </c>
      <c r="I165" s="96">
        <v>420</v>
      </c>
      <c r="J165" s="96">
        <v>248</v>
      </c>
      <c r="K165" s="97">
        <v>94</v>
      </c>
      <c r="L165" s="96">
        <v>154</v>
      </c>
    </row>
    <row r="166" spans="1:19" ht="12.75">
      <c r="A166" s="94">
        <v>8</v>
      </c>
      <c r="B166" s="94">
        <v>2</v>
      </c>
      <c r="C166" s="94">
        <v>4</v>
      </c>
      <c r="D166" s="95">
        <v>170024</v>
      </c>
      <c r="E166" s="45" t="s">
        <v>50</v>
      </c>
      <c r="F166" s="96">
        <v>1132</v>
      </c>
      <c r="G166" s="96">
        <v>1136</v>
      </c>
      <c r="H166" s="97">
        <v>748</v>
      </c>
      <c r="I166" s="96">
        <v>752</v>
      </c>
      <c r="J166" s="96">
        <v>384</v>
      </c>
      <c r="K166" s="97">
        <v>140</v>
      </c>
      <c r="L166" s="96">
        <v>243.99999999999997</v>
      </c>
    </row>
    <row r="167" spans="1:19" ht="12.75">
      <c r="A167" s="94">
        <v>8</v>
      </c>
      <c r="B167" s="94">
        <v>2</v>
      </c>
      <c r="C167" s="94">
        <v>4</v>
      </c>
      <c r="D167" s="95">
        <v>162024</v>
      </c>
      <c r="E167" s="45" t="s">
        <v>44</v>
      </c>
      <c r="F167" s="96">
        <v>1014</v>
      </c>
      <c r="G167" s="96">
        <v>1428</v>
      </c>
      <c r="H167" s="97">
        <v>539</v>
      </c>
      <c r="I167" s="96">
        <v>953</v>
      </c>
      <c r="J167" s="96">
        <v>475</v>
      </c>
      <c r="K167" s="97">
        <v>185.00000000000003</v>
      </c>
      <c r="L167" s="96">
        <v>290</v>
      </c>
    </row>
    <row r="168" spans="1:19" ht="12.75">
      <c r="A168" s="94">
        <v>8</v>
      </c>
      <c r="B168" s="94">
        <v>2</v>
      </c>
      <c r="C168" s="94">
        <v>4</v>
      </c>
      <c r="D168" s="95">
        <v>774032</v>
      </c>
      <c r="E168" s="45" t="s">
        <v>132</v>
      </c>
      <c r="F168" s="96">
        <v>1439</v>
      </c>
      <c r="G168" s="96">
        <v>1804</v>
      </c>
      <c r="H168" s="97">
        <v>729</v>
      </c>
      <c r="I168" s="96">
        <v>1094.0000000000002</v>
      </c>
      <c r="J168" s="96">
        <v>709.99999999999989</v>
      </c>
      <c r="K168" s="97">
        <v>289</v>
      </c>
      <c r="L168" s="96">
        <v>420.99999999999989</v>
      </c>
    </row>
    <row r="169" spans="1:19" ht="12.75">
      <c r="A169" s="94">
        <v>8</v>
      </c>
      <c r="B169" s="94">
        <v>2</v>
      </c>
      <c r="C169" s="94">
        <v>4</v>
      </c>
      <c r="D169" s="95">
        <v>970040</v>
      </c>
      <c r="E169" s="45" t="s">
        <v>156</v>
      </c>
      <c r="F169" s="96">
        <v>830</v>
      </c>
      <c r="G169" s="96">
        <v>1110</v>
      </c>
      <c r="H169" s="97">
        <v>409</v>
      </c>
      <c r="I169" s="96">
        <v>688.99999999999989</v>
      </c>
      <c r="J169" s="96">
        <v>421</v>
      </c>
      <c r="K169" s="97">
        <v>170.00000000000003</v>
      </c>
      <c r="L169" s="96">
        <v>250.99999999999997</v>
      </c>
    </row>
    <row r="170" spans="1:19" ht="12.75">
      <c r="A170" s="94">
        <v>8</v>
      </c>
      <c r="B170" s="94">
        <v>2</v>
      </c>
      <c r="C170" s="94">
        <v>4</v>
      </c>
      <c r="D170" s="95">
        <v>382068</v>
      </c>
      <c r="E170" s="45" t="s">
        <v>94</v>
      </c>
      <c r="F170" s="96">
        <v>721</v>
      </c>
      <c r="G170" s="96">
        <v>798</v>
      </c>
      <c r="H170" s="97">
        <v>414</v>
      </c>
      <c r="I170" s="96">
        <v>491</v>
      </c>
      <c r="J170" s="96">
        <v>307.00000000000006</v>
      </c>
      <c r="K170" s="97">
        <v>102.00000000000001</v>
      </c>
      <c r="L170" s="96">
        <v>205.00000000000006</v>
      </c>
    </row>
    <row r="171" spans="1:19" ht="12.75">
      <c r="A171" s="94">
        <v>8</v>
      </c>
      <c r="B171" s="94">
        <v>2</v>
      </c>
      <c r="C171" s="94">
        <v>4</v>
      </c>
      <c r="D171" s="95">
        <v>978036</v>
      </c>
      <c r="E171" s="45" t="s">
        <v>165</v>
      </c>
      <c r="F171" s="96">
        <v>423</v>
      </c>
      <c r="G171" s="96">
        <v>493</v>
      </c>
      <c r="H171" s="97">
        <v>163</v>
      </c>
      <c r="I171" s="96">
        <v>233</v>
      </c>
      <c r="J171" s="96">
        <v>260</v>
      </c>
      <c r="K171" s="97">
        <v>124</v>
      </c>
      <c r="L171" s="96">
        <v>136</v>
      </c>
    </row>
    <row r="172" spans="1:19" ht="12.75">
      <c r="A172" s="94">
        <v>8</v>
      </c>
      <c r="B172" s="94">
        <v>2</v>
      </c>
      <c r="C172" s="94">
        <v>4</v>
      </c>
      <c r="D172" s="95">
        <v>166032</v>
      </c>
      <c r="E172" s="45" t="s">
        <v>46</v>
      </c>
      <c r="F172" s="96">
        <v>602</v>
      </c>
      <c r="G172" s="96">
        <v>605</v>
      </c>
      <c r="H172" s="97">
        <v>257</v>
      </c>
      <c r="I172" s="96">
        <v>260</v>
      </c>
      <c r="J172" s="96">
        <v>345</v>
      </c>
      <c r="K172" s="97">
        <v>150</v>
      </c>
      <c r="L172" s="96">
        <v>195.00000000000003</v>
      </c>
    </row>
    <row r="173" spans="1:19" ht="12.75">
      <c r="A173" s="94">
        <v>8</v>
      </c>
      <c r="B173" s="94">
        <v>2</v>
      </c>
      <c r="C173" s="94">
        <v>4</v>
      </c>
      <c r="D173" s="95">
        <v>170048</v>
      </c>
      <c r="E173" s="45" t="s">
        <v>53</v>
      </c>
      <c r="F173" s="96">
        <v>635</v>
      </c>
      <c r="G173" s="96">
        <v>635</v>
      </c>
      <c r="H173" s="97">
        <v>351</v>
      </c>
      <c r="I173" s="96">
        <v>351</v>
      </c>
      <c r="J173" s="96">
        <v>284</v>
      </c>
      <c r="K173" s="97">
        <v>127</v>
      </c>
      <c r="L173" s="96">
        <v>157</v>
      </c>
    </row>
    <row r="174" spans="1:19" ht="12.75">
      <c r="A174" s="94">
        <v>8</v>
      </c>
      <c r="B174" s="94">
        <v>2</v>
      </c>
      <c r="C174" s="94">
        <v>4</v>
      </c>
      <c r="D174" s="95">
        <v>954036</v>
      </c>
      <c r="E174" s="45" t="s">
        <v>145</v>
      </c>
      <c r="F174" s="96">
        <v>917</v>
      </c>
      <c r="G174" s="96">
        <v>1143</v>
      </c>
      <c r="H174" s="97">
        <v>564</v>
      </c>
      <c r="I174" s="96">
        <v>790</v>
      </c>
      <c r="J174" s="96">
        <v>353</v>
      </c>
      <c r="K174" s="97">
        <v>211.99999999999997</v>
      </c>
      <c r="L174" s="96">
        <v>141</v>
      </c>
    </row>
    <row r="175" spans="1:19" ht="12.75">
      <c r="A175" s="98"/>
      <c r="B175" s="98"/>
      <c r="C175" s="98"/>
      <c r="D175" s="99"/>
      <c r="E175" s="102" t="s">
        <v>215</v>
      </c>
      <c r="F175" s="198">
        <v>11755</v>
      </c>
      <c r="G175" s="198">
        <v>14608</v>
      </c>
      <c r="H175" s="198">
        <v>6288</v>
      </c>
      <c r="I175" s="198">
        <v>9141</v>
      </c>
      <c r="J175" s="198">
        <v>5467</v>
      </c>
      <c r="K175" s="198">
        <v>2354</v>
      </c>
      <c r="L175" s="198">
        <v>3113</v>
      </c>
      <c r="M175" s="6"/>
      <c r="N175" s="6"/>
      <c r="O175" s="6"/>
      <c r="P175" s="6"/>
      <c r="Q175" s="6"/>
      <c r="R175" s="6"/>
      <c r="S175" s="6"/>
    </row>
    <row r="176" spans="1:19" ht="12.75">
      <c r="A176" s="94">
        <v>9</v>
      </c>
      <c r="B176" s="94">
        <v>3</v>
      </c>
      <c r="C176" s="94">
        <v>4</v>
      </c>
      <c r="D176" s="95">
        <v>958004</v>
      </c>
      <c r="E176" s="45" t="s">
        <v>146</v>
      </c>
      <c r="F176" s="96">
        <v>432</v>
      </c>
      <c r="G176" s="96">
        <v>578</v>
      </c>
      <c r="H176" s="97">
        <v>213</v>
      </c>
      <c r="I176" s="96">
        <v>359</v>
      </c>
      <c r="J176" s="96">
        <v>219</v>
      </c>
      <c r="K176" s="97">
        <v>83</v>
      </c>
      <c r="L176" s="96">
        <v>136</v>
      </c>
    </row>
    <row r="177" spans="1:12" ht="12.75">
      <c r="A177" s="94">
        <v>9</v>
      </c>
      <c r="B177" s="94">
        <v>3</v>
      </c>
      <c r="C177" s="94">
        <v>4</v>
      </c>
      <c r="D177" s="95">
        <v>378004</v>
      </c>
      <c r="E177" s="45" t="s">
        <v>79</v>
      </c>
      <c r="F177" s="96">
        <v>445</v>
      </c>
      <c r="G177" s="96">
        <v>594</v>
      </c>
      <c r="H177" s="97">
        <v>192</v>
      </c>
      <c r="I177" s="96">
        <v>341</v>
      </c>
      <c r="J177" s="96">
        <v>253.00000000000003</v>
      </c>
      <c r="K177" s="97">
        <v>104.00000000000003</v>
      </c>
      <c r="L177" s="96">
        <v>149</v>
      </c>
    </row>
    <row r="178" spans="1:12" ht="12.75">
      <c r="A178" s="94">
        <v>9</v>
      </c>
      <c r="B178" s="94">
        <v>3</v>
      </c>
      <c r="C178" s="94">
        <v>4</v>
      </c>
      <c r="D178" s="95">
        <v>554008</v>
      </c>
      <c r="E178" s="45" t="s">
        <v>99</v>
      </c>
      <c r="F178" s="96">
        <v>589</v>
      </c>
      <c r="G178" s="96">
        <v>753</v>
      </c>
      <c r="H178" s="97">
        <v>339</v>
      </c>
      <c r="I178" s="96">
        <v>503</v>
      </c>
      <c r="J178" s="96">
        <v>250.00000000000003</v>
      </c>
      <c r="K178" s="97">
        <v>145.00000000000003</v>
      </c>
      <c r="L178" s="96">
        <v>105</v>
      </c>
    </row>
    <row r="179" spans="1:12" ht="12.75">
      <c r="A179" s="94">
        <v>9</v>
      </c>
      <c r="B179" s="94">
        <v>3</v>
      </c>
      <c r="C179" s="94">
        <v>4</v>
      </c>
      <c r="D179" s="95">
        <v>170008</v>
      </c>
      <c r="E179" s="45" t="s">
        <v>48</v>
      </c>
      <c r="F179" s="96">
        <v>730</v>
      </c>
      <c r="G179" s="96">
        <v>737</v>
      </c>
      <c r="H179" s="97">
        <v>410</v>
      </c>
      <c r="I179" s="96">
        <v>417</v>
      </c>
      <c r="J179" s="96">
        <v>320</v>
      </c>
      <c r="K179" s="97">
        <v>126</v>
      </c>
      <c r="L179" s="96">
        <v>194</v>
      </c>
    </row>
    <row r="180" spans="1:12" ht="12.75">
      <c r="A180" s="94">
        <v>9</v>
      </c>
      <c r="B180" s="94">
        <v>3</v>
      </c>
      <c r="C180" s="94">
        <v>4</v>
      </c>
      <c r="D180" s="95">
        <v>162004</v>
      </c>
      <c r="E180" s="45" t="s">
        <v>40</v>
      </c>
      <c r="F180" s="96">
        <v>354</v>
      </c>
      <c r="G180" s="96">
        <v>464</v>
      </c>
      <c r="H180" s="97">
        <v>206</v>
      </c>
      <c r="I180" s="96">
        <v>316</v>
      </c>
      <c r="J180" s="96">
        <v>148</v>
      </c>
      <c r="K180" s="97">
        <v>95.000000000000014</v>
      </c>
      <c r="L180" s="96">
        <v>53</v>
      </c>
    </row>
    <row r="181" spans="1:12" ht="12.75">
      <c r="A181" s="94">
        <v>9</v>
      </c>
      <c r="B181" s="94">
        <v>3</v>
      </c>
      <c r="C181" s="94">
        <v>4</v>
      </c>
      <c r="D181" s="95">
        <v>362024</v>
      </c>
      <c r="E181" s="45" t="s">
        <v>66</v>
      </c>
      <c r="F181" s="96">
        <v>486</v>
      </c>
      <c r="G181" s="96">
        <v>717</v>
      </c>
      <c r="H181" s="97">
        <v>338</v>
      </c>
      <c r="I181" s="96">
        <v>569</v>
      </c>
      <c r="J181" s="96">
        <v>148</v>
      </c>
      <c r="K181" s="97">
        <v>69.000000000000014</v>
      </c>
      <c r="L181" s="96">
        <v>79</v>
      </c>
    </row>
    <row r="182" spans="1:12" ht="12.75">
      <c r="A182" s="94">
        <v>9</v>
      </c>
      <c r="B182" s="94">
        <v>3</v>
      </c>
      <c r="C182" s="94">
        <v>4</v>
      </c>
      <c r="D182" s="95">
        <v>162008</v>
      </c>
      <c r="E182" s="45" t="s">
        <v>41</v>
      </c>
      <c r="F182" s="96">
        <v>408</v>
      </c>
      <c r="G182" s="96">
        <v>533</v>
      </c>
      <c r="H182" s="97">
        <v>219</v>
      </c>
      <c r="I182" s="96">
        <v>344</v>
      </c>
      <c r="J182" s="96">
        <v>189</v>
      </c>
      <c r="K182" s="97">
        <v>86</v>
      </c>
      <c r="L182" s="96">
        <v>103</v>
      </c>
    </row>
    <row r="183" spans="1:12" ht="12.75">
      <c r="A183" s="94">
        <v>9</v>
      </c>
      <c r="B183" s="94">
        <v>3</v>
      </c>
      <c r="C183" s="94">
        <v>4</v>
      </c>
      <c r="D183" s="95">
        <v>754008</v>
      </c>
      <c r="E183" s="45" t="s">
        <v>121</v>
      </c>
      <c r="F183" s="96">
        <v>777</v>
      </c>
      <c r="G183" s="96">
        <v>975</v>
      </c>
      <c r="H183" s="97">
        <v>458</v>
      </c>
      <c r="I183" s="96">
        <v>656</v>
      </c>
      <c r="J183" s="96">
        <v>319</v>
      </c>
      <c r="K183" s="97">
        <v>106</v>
      </c>
      <c r="L183" s="96">
        <v>213</v>
      </c>
    </row>
    <row r="184" spans="1:12" ht="12.75">
      <c r="A184" s="94">
        <v>9</v>
      </c>
      <c r="B184" s="94">
        <v>3</v>
      </c>
      <c r="C184" s="94">
        <v>4</v>
      </c>
      <c r="D184" s="95">
        <v>954016</v>
      </c>
      <c r="E184" s="45" t="s">
        <v>140</v>
      </c>
      <c r="F184" s="96">
        <v>633</v>
      </c>
      <c r="G184" s="96">
        <v>965</v>
      </c>
      <c r="H184" s="97">
        <v>398</v>
      </c>
      <c r="I184" s="96">
        <v>730</v>
      </c>
      <c r="J184" s="96">
        <v>235</v>
      </c>
      <c r="K184" s="97">
        <v>92</v>
      </c>
      <c r="L184" s="96">
        <v>143</v>
      </c>
    </row>
    <row r="185" spans="1:12" ht="12.75">
      <c r="A185" s="94">
        <v>9</v>
      </c>
      <c r="B185" s="94">
        <v>3</v>
      </c>
      <c r="C185" s="94">
        <v>4</v>
      </c>
      <c r="D185" s="95">
        <v>158016</v>
      </c>
      <c r="E185" s="45" t="s">
        <v>33</v>
      </c>
      <c r="F185" s="96">
        <v>350</v>
      </c>
      <c r="G185" s="96">
        <v>377</v>
      </c>
      <c r="H185" s="97">
        <v>211</v>
      </c>
      <c r="I185" s="96">
        <v>238</v>
      </c>
      <c r="J185" s="96">
        <v>139</v>
      </c>
      <c r="K185" s="97">
        <v>64</v>
      </c>
      <c r="L185" s="96">
        <v>75</v>
      </c>
    </row>
    <row r="186" spans="1:12" ht="12.75">
      <c r="A186" s="94">
        <v>9</v>
      </c>
      <c r="B186" s="94">
        <v>3</v>
      </c>
      <c r="C186" s="94">
        <v>4</v>
      </c>
      <c r="D186" s="95">
        <v>362028</v>
      </c>
      <c r="E186" s="45" t="s">
        <v>67</v>
      </c>
      <c r="F186" s="96">
        <v>362</v>
      </c>
      <c r="G186" s="96">
        <v>427</v>
      </c>
      <c r="H186" s="97">
        <v>219</v>
      </c>
      <c r="I186" s="96">
        <v>284</v>
      </c>
      <c r="J186" s="96">
        <v>143</v>
      </c>
      <c r="K186" s="97">
        <v>49</v>
      </c>
      <c r="L186" s="96">
        <v>94.000000000000014</v>
      </c>
    </row>
    <row r="187" spans="1:12" ht="12.75">
      <c r="A187" s="94">
        <v>9</v>
      </c>
      <c r="B187" s="94">
        <v>3</v>
      </c>
      <c r="C187" s="94">
        <v>4</v>
      </c>
      <c r="D187" s="95">
        <v>974028</v>
      </c>
      <c r="E187" s="45" t="s">
        <v>157</v>
      </c>
      <c r="F187" s="96">
        <v>403</v>
      </c>
      <c r="G187" s="96">
        <v>532</v>
      </c>
      <c r="H187" s="97">
        <v>226</v>
      </c>
      <c r="I187" s="96">
        <v>355</v>
      </c>
      <c r="J187" s="96">
        <v>177</v>
      </c>
      <c r="K187" s="97">
        <v>86</v>
      </c>
      <c r="L187" s="96">
        <v>91</v>
      </c>
    </row>
    <row r="188" spans="1:12" ht="12.75">
      <c r="A188" s="94">
        <v>9</v>
      </c>
      <c r="B188" s="94">
        <v>3</v>
      </c>
      <c r="C188" s="94">
        <v>4</v>
      </c>
      <c r="D188" s="95">
        <v>962040</v>
      </c>
      <c r="E188" s="45" t="s">
        <v>153</v>
      </c>
      <c r="F188" s="96">
        <v>347</v>
      </c>
      <c r="G188" s="96">
        <v>479.00000000000006</v>
      </c>
      <c r="H188" s="97">
        <v>187</v>
      </c>
      <c r="I188" s="96">
        <v>319.00000000000006</v>
      </c>
      <c r="J188" s="96">
        <v>160</v>
      </c>
      <c r="K188" s="97">
        <v>84</v>
      </c>
      <c r="L188" s="96">
        <v>76</v>
      </c>
    </row>
    <row r="189" spans="1:12" ht="12.75">
      <c r="A189" s="94">
        <v>9</v>
      </c>
      <c r="B189" s="94">
        <v>3</v>
      </c>
      <c r="C189" s="94">
        <v>4</v>
      </c>
      <c r="D189" s="95">
        <v>158028</v>
      </c>
      <c r="E189" s="45" t="s">
        <v>37</v>
      </c>
      <c r="F189" s="96">
        <v>533</v>
      </c>
      <c r="G189" s="96">
        <v>533</v>
      </c>
      <c r="H189" s="97">
        <v>319</v>
      </c>
      <c r="I189" s="96">
        <v>319</v>
      </c>
      <c r="J189" s="96">
        <v>214</v>
      </c>
      <c r="K189" s="97">
        <v>78</v>
      </c>
      <c r="L189" s="96">
        <v>136</v>
      </c>
    </row>
    <row r="190" spans="1:12" ht="12.75">
      <c r="A190" s="94">
        <v>9</v>
      </c>
      <c r="B190" s="94">
        <v>3</v>
      </c>
      <c r="C190" s="94">
        <v>4</v>
      </c>
      <c r="D190" s="95">
        <v>566076</v>
      </c>
      <c r="E190" s="45" t="s">
        <v>117</v>
      </c>
      <c r="F190" s="96">
        <v>501.99999999999994</v>
      </c>
      <c r="G190" s="96">
        <v>631</v>
      </c>
      <c r="H190" s="97">
        <v>225</v>
      </c>
      <c r="I190" s="96">
        <v>354</v>
      </c>
      <c r="J190" s="96">
        <v>276.99999999999994</v>
      </c>
      <c r="K190" s="97">
        <v>133.99999999999997</v>
      </c>
      <c r="L190" s="96">
        <v>142.99999999999997</v>
      </c>
    </row>
    <row r="191" spans="1:12" ht="12.75">
      <c r="A191" s="94">
        <v>9</v>
      </c>
      <c r="B191" s="94">
        <v>3</v>
      </c>
      <c r="C191" s="94">
        <v>4</v>
      </c>
      <c r="D191" s="95">
        <v>382056</v>
      </c>
      <c r="E191" s="45" t="s">
        <v>92</v>
      </c>
      <c r="F191" s="96">
        <v>342</v>
      </c>
      <c r="G191" s="96">
        <v>463</v>
      </c>
      <c r="H191" s="97">
        <v>195</v>
      </c>
      <c r="I191" s="96">
        <v>316</v>
      </c>
      <c r="J191" s="96">
        <v>147</v>
      </c>
      <c r="K191" s="97">
        <v>69</v>
      </c>
      <c r="L191" s="96">
        <v>78.000000000000014</v>
      </c>
    </row>
    <row r="192" spans="1:12" ht="12.75">
      <c r="A192" s="94">
        <v>9</v>
      </c>
      <c r="B192" s="94">
        <v>3</v>
      </c>
      <c r="C192" s="94">
        <v>4</v>
      </c>
      <c r="D192" s="95">
        <v>158032</v>
      </c>
      <c r="E192" s="45" t="s">
        <v>38</v>
      </c>
      <c r="F192" s="96">
        <v>546</v>
      </c>
      <c r="G192" s="96">
        <v>721</v>
      </c>
      <c r="H192" s="97">
        <v>286</v>
      </c>
      <c r="I192" s="96">
        <v>461</v>
      </c>
      <c r="J192" s="96">
        <v>260</v>
      </c>
      <c r="K192" s="97">
        <v>115.00000000000003</v>
      </c>
      <c r="L192" s="96">
        <v>145</v>
      </c>
    </row>
    <row r="193" spans="1:20" ht="12.75">
      <c r="A193" s="98"/>
      <c r="B193" s="103"/>
      <c r="C193" s="103"/>
      <c r="D193" s="104"/>
      <c r="E193" s="102" t="s">
        <v>218</v>
      </c>
      <c r="F193" s="198">
        <v>8239</v>
      </c>
      <c r="G193" s="198">
        <v>10479</v>
      </c>
      <c r="H193" s="198">
        <v>4641</v>
      </c>
      <c r="I193" s="198">
        <v>6881</v>
      </c>
      <c r="J193" s="198">
        <v>3598</v>
      </c>
      <c r="K193" s="198">
        <v>1585</v>
      </c>
      <c r="L193" s="198">
        <v>2013</v>
      </c>
      <c r="N193" s="6"/>
      <c r="O193" s="6"/>
      <c r="P193" s="6"/>
      <c r="Q193" s="6"/>
      <c r="R193" s="6"/>
      <c r="S193" s="6"/>
      <c r="T193" s="6"/>
    </row>
    <row r="194" spans="1:20" ht="12.75">
      <c r="A194" s="94">
        <v>10</v>
      </c>
      <c r="B194" s="94">
        <v>4</v>
      </c>
      <c r="C194" s="94">
        <v>4</v>
      </c>
      <c r="D194" s="95">
        <v>566028</v>
      </c>
      <c r="E194" s="45" t="s">
        <v>116</v>
      </c>
      <c r="F194" s="96">
        <v>379.00000000000006</v>
      </c>
      <c r="G194" s="96">
        <v>458.00000000000006</v>
      </c>
      <c r="H194" s="97">
        <v>173</v>
      </c>
      <c r="I194" s="96">
        <v>252</v>
      </c>
      <c r="J194" s="96">
        <v>206.00000000000006</v>
      </c>
      <c r="K194" s="97">
        <v>124.00000000000003</v>
      </c>
      <c r="L194" s="96">
        <v>82.000000000000014</v>
      </c>
    </row>
    <row r="195" spans="1:20" ht="12.75">
      <c r="A195" s="94">
        <v>10</v>
      </c>
      <c r="B195" s="94">
        <v>4</v>
      </c>
      <c r="C195" s="94">
        <v>4</v>
      </c>
      <c r="D195" s="95">
        <v>158020</v>
      </c>
      <c r="E195" s="45" t="s">
        <v>34</v>
      </c>
      <c r="F195" s="96">
        <v>260</v>
      </c>
      <c r="G195" s="96">
        <v>288</v>
      </c>
      <c r="H195" s="97">
        <v>163</v>
      </c>
      <c r="I195" s="96">
        <v>191</v>
      </c>
      <c r="J195" s="96">
        <v>97</v>
      </c>
      <c r="K195" s="97">
        <v>40</v>
      </c>
      <c r="L195" s="96">
        <v>57</v>
      </c>
    </row>
    <row r="196" spans="1:20" ht="12.75">
      <c r="A196" s="94">
        <v>10</v>
      </c>
      <c r="B196" s="94">
        <v>4</v>
      </c>
      <c r="C196" s="94">
        <v>4</v>
      </c>
      <c r="D196" s="95">
        <v>162022</v>
      </c>
      <c r="E196" s="45" t="s">
        <v>43</v>
      </c>
      <c r="F196" s="96">
        <v>251</v>
      </c>
      <c r="G196" s="96">
        <v>393</v>
      </c>
      <c r="H196" s="97">
        <v>172</v>
      </c>
      <c r="I196" s="96">
        <v>314</v>
      </c>
      <c r="J196" s="96">
        <v>79</v>
      </c>
      <c r="K196" s="97">
        <v>24</v>
      </c>
      <c r="L196" s="96">
        <v>55</v>
      </c>
    </row>
    <row r="197" spans="1:20" ht="12.75">
      <c r="A197" s="94">
        <v>10</v>
      </c>
      <c r="B197" s="94">
        <v>4</v>
      </c>
      <c r="C197" s="94">
        <v>4</v>
      </c>
      <c r="D197" s="95">
        <v>362036</v>
      </c>
      <c r="E197" s="45" t="s">
        <v>69</v>
      </c>
      <c r="F197" s="96">
        <v>333</v>
      </c>
      <c r="G197" s="96">
        <v>447</v>
      </c>
      <c r="H197" s="97">
        <v>219</v>
      </c>
      <c r="I197" s="96">
        <v>333</v>
      </c>
      <c r="J197" s="96">
        <v>114</v>
      </c>
      <c r="K197" s="97">
        <v>62</v>
      </c>
      <c r="L197" s="96">
        <v>52</v>
      </c>
    </row>
    <row r="198" spans="1:20" ht="12.75">
      <c r="A198" s="94">
        <v>10</v>
      </c>
      <c r="B198" s="94">
        <v>4</v>
      </c>
      <c r="C198" s="94">
        <v>4</v>
      </c>
      <c r="D198" s="95">
        <v>166036</v>
      </c>
      <c r="E198" s="45" t="s">
        <v>47</v>
      </c>
      <c r="F198" s="96">
        <v>268</v>
      </c>
      <c r="G198" s="96">
        <v>271</v>
      </c>
      <c r="H198" s="97">
        <v>167</v>
      </c>
      <c r="I198" s="96">
        <v>170</v>
      </c>
      <c r="J198" s="96">
        <v>101</v>
      </c>
      <c r="K198" s="97">
        <v>45</v>
      </c>
      <c r="L198" s="96">
        <v>56</v>
      </c>
    </row>
    <row r="199" spans="1:20" s="26" customFormat="1" ht="12.75">
      <c r="A199" s="98"/>
      <c r="B199" s="103"/>
      <c r="C199" s="103"/>
      <c r="D199" s="104"/>
      <c r="E199" s="102" t="s">
        <v>288</v>
      </c>
      <c r="F199" s="198">
        <v>1491</v>
      </c>
      <c r="G199" s="198">
        <v>1857</v>
      </c>
      <c r="H199" s="198">
        <v>894</v>
      </c>
      <c r="I199" s="198">
        <v>1260</v>
      </c>
      <c r="J199" s="198">
        <v>597</v>
      </c>
      <c r="K199" s="198">
        <v>295</v>
      </c>
      <c r="L199" s="198">
        <v>302</v>
      </c>
      <c r="M199" s="34"/>
      <c r="N199" s="34"/>
      <c r="O199" s="34"/>
      <c r="P199" s="34"/>
      <c r="Q199" s="34"/>
      <c r="R199" s="34"/>
      <c r="S199" s="34"/>
      <c r="T199" s="29"/>
    </row>
    <row r="200" spans="1:20" s="27" customFormat="1" ht="12.75">
      <c r="D200" s="31"/>
      <c r="E200" s="33" t="s">
        <v>179</v>
      </c>
      <c r="F200" s="60">
        <v>134889</v>
      </c>
      <c r="G200" s="60">
        <v>173029</v>
      </c>
      <c r="H200" s="60">
        <v>72204</v>
      </c>
      <c r="I200" s="60">
        <v>110344</v>
      </c>
      <c r="J200" s="60">
        <v>62685</v>
      </c>
      <c r="K200" s="60">
        <v>27625</v>
      </c>
      <c r="L200" s="60">
        <v>35060</v>
      </c>
    </row>
    <row r="201" spans="1:20" s="27" customFormat="1" ht="12.75">
      <c r="D201" s="31"/>
      <c r="E201" s="10" t="s">
        <v>200</v>
      </c>
      <c r="F201" s="60">
        <v>74724</v>
      </c>
      <c r="G201" s="60">
        <v>95309</v>
      </c>
      <c r="H201" s="60">
        <v>40480</v>
      </c>
      <c r="I201" s="60">
        <v>61065</v>
      </c>
      <c r="J201" s="60">
        <v>34244</v>
      </c>
      <c r="K201" s="60">
        <v>14229</v>
      </c>
      <c r="L201" s="60">
        <v>20015</v>
      </c>
    </row>
    <row r="202" spans="1:20" s="27" customFormat="1" ht="12.75">
      <c r="D202" s="31"/>
      <c r="E202" s="11" t="s">
        <v>201</v>
      </c>
      <c r="F202" s="60">
        <v>60165</v>
      </c>
      <c r="G202" s="60">
        <v>77720</v>
      </c>
      <c r="H202" s="60">
        <v>31724</v>
      </c>
      <c r="I202" s="60">
        <v>49279</v>
      </c>
      <c r="J202" s="60">
        <v>28441</v>
      </c>
      <c r="K202" s="60">
        <v>13396</v>
      </c>
      <c r="L202" s="60">
        <v>15045</v>
      </c>
    </row>
    <row r="203" spans="1:20" s="26" customFormat="1" ht="12.75">
      <c r="A203" s="59" t="s">
        <v>409</v>
      </c>
      <c r="B203" s="59"/>
      <c r="C203" s="59"/>
      <c r="D203" s="59"/>
      <c r="E203" s="59"/>
      <c r="F203" s="59"/>
      <c r="G203" s="59"/>
      <c r="H203" s="59"/>
      <c r="I203" s="59"/>
      <c r="J203" s="59"/>
      <c r="K203" s="59"/>
      <c r="L203" s="59"/>
      <c r="M203" s="59"/>
      <c r="N203" s="59"/>
      <c r="O203" s="59"/>
      <c r="P203" s="59"/>
      <c r="Q203" s="59"/>
      <c r="R203" s="59"/>
      <c r="S203" s="34"/>
      <c r="T203" s="29"/>
    </row>
    <row r="204" spans="1:20" s="26" customFormat="1" ht="12.75">
      <c r="A204" s="59" t="s">
        <v>378</v>
      </c>
      <c r="E204" s="7"/>
      <c r="F204" s="51"/>
      <c r="G204" s="51"/>
      <c r="H204" s="51"/>
      <c r="I204" s="51"/>
      <c r="J204" s="51"/>
      <c r="K204" s="51"/>
      <c r="L204" s="51"/>
      <c r="M204" s="34"/>
      <c r="N204" s="34"/>
      <c r="O204" s="34"/>
      <c r="P204" s="34"/>
      <c r="Q204" s="34"/>
      <c r="R204" s="34"/>
      <c r="S204" s="34"/>
      <c r="T204" s="29"/>
    </row>
    <row r="205" spans="1:20" s="26" customFormat="1" ht="12.75">
      <c r="A205" s="38" t="s">
        <v>366</v>
      </c>
    </row>
    <row r="206" spans="1:20">
      <c r="E206" s="13"/>
      <c r="F206" s="6"/>
      <c r="G206" s="6"/>
      <c r="H206" s="6"/>
      <c r="I206" s="6"/>
      <c r="J206" s="6"/>
      <c r="K206" s="6"/>
      <c r="L206" s="6"/>
    </row>
    <row r="207" spans="1:20">
      <c r="E207" s="13"/>
      <c r="F207" s="15"/>
      <c r="G207" s="15"/>
      <c r="H207" s="15"/>
      <c r="I207" s="15"/>
      <c r="J207" s="15"/>
      <c r="K207" s="15"/>
      <c r="L207" s="15"/>
    </row>
    <row r="208" spans="1:20" ht="12.75">
      <c r="E208" s="13"/>
      <c r="F208" s="199"/>
      <c r="G208" s="199"/>
      <c r="H208" s="199"/>
      <c r="I208" s="199"/>
      <c r="J208" s="199"/>
      <c r="K208" s="199"/>
      <c r="L208" s="199"/>
    </row>
    <row r="209" spans="5:12">
      <c r="E209" s="13"/>
      <c r="F209" s="3"/>
      <c r="G209" s="3"/>
      <c r="H209" s="13"/>
      <c r="I209" s="13"/>
      <c r="J209" s="3"/>
      <c r="K209" s="3"/>
      <c r="L209" s="3"/>
    </row>
    <row r="210" spans="5:12">
      <c r="E210" s="13"/>
      <c r="F210" s="3"/>
      <c r="G210" s="3"/>
      <c r="H210" s="13"/>
      <c r="I210" s="13"/>
      <c r="J210" s="3"/>
      <c r="K210" s="3"/>
      <c r="L210" s="3"/>
    </row>
    <row r="211" spans="5:12">
      <c r="E211" s="13"/>
      <c r="F211" s="3"/>
      <c r="G211" s="3"/>
      <c r="H211" s="13"/>
      <c r="I211" s="13"/>
      <c r="J211" s="3"/>
      <c r="K211" s="3"/>
      <c r="L211" s="3"/>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15"/>
  <sheetViews>
    <sheetView zoomScale="80" zoomScaleNormal="80" workbookViewId="0">
      <pane ySplit="3" topLeftCell="A4" activePane="bottomLeft" state="frozen"/>
      <selection pane="bottomLeft" activeCell="A4" sqref="A4"/>
    </sheetView>
  </sheetViews>
  <sheetFormatPr baseColWidth="10" defaultColWidth="11.42578125" defaultRowHeight="11.25"/>
  <cols>
    <col min="1" max="3" width="11.42578125" style="1"/>
    <col min="4" max="4" width="9.5703125" style="2" customWidth="1"/>
    <col min="5" max="5" width="40.7109375" style="27" customWidth="1"/>
    <col min="6" max="10" width="11.42578125" style="1"/>
    <col min="11" max="12" width="11.42578125" style="1" customWidth="1"/>
    <col min="13" max="16384" width="11.42578125" style="1"/>
  </cols>
  <sheetData>
    <row r="1" spans="1:14" ht="18.75" customHeight="1">
      <c r="A1" s="39" t="s">
        <v>386</v>
      </c>
      <c r="E1" s="73"/>
    </row>
    <row r="2" spans="1:14" ht="12.75" customHeight="1">
      <c r="A2" s="5"/>
      <c r="E2" s="73"/>
    </row>
    <row r="3" spans="1:14" s="263" customFormat="1" ht="115.5" customHeight="1">
      <c r="A3" s="259" t="s">
        <v>289</v>
      </c>
      <c r="B3" s="259" t="s">
        <v>302</v>
      </c>
      <c r="C3" s="259" t="s">
        <v>287</v>
      </c>
      <c r="D3" s="258" t="s">
        <v>6</v>
      </c>
      <c r="E3" s="258" t="s">
        <v>0</v>
      </c>
      <c r="F3" s="316" t="s">
        <v>13</v>
      </c>
      <c r="G3" s="317" t="s">
        <v>14</v>
      </c>
      <c r="H3" s="260" t="s">
        <v>205</v>
      </c>
      <c r="I3" s="318" t="s">
        <v>206</v>
      </c>
      <c r="J3" s="316" t="s">
        <v>168</v>
      </c>
      <c r="K3" s="259" t="s">
        <v>244</v>
      </c>
      <c r="L3" s="259" t="s">
        <v>245</v>
      </c>
      <c r="N3" s="319"/>
    </row>
    <row r="4" spans="1:14" s="3" customFormat="1" ht="12.75">
      <c r="A4" s="105">
        <v>1</v>
      </c>
      <c r="B4" s="105">
        <v>1</v>
      </c>
      <c r="C4" s="106">
        <v>1</v>
      </c>
      <c r="D4" s="95">
        <v>911000</v>
      </c>
      <c r="E4" s="45" t="s">
        <v>133</v>
      </c>
      <c r="F4" s="107">
        <v>412.92173408816933</v>
      </c>
      <c r="G4" s="107">
        <v>627.47012955304967</v>
      </c>
      <c r="H4" s="107">
        <v>204.47713365785177</v>
      </c>
      <c r="I4" s="107">
        <v>419.02552912273211</v>
      </c>
      <c r="J4" s="107">
        <v>208.44460043031754</v>
      </c>
      <c r="K4" s="107">
        <v>83.774586849373591</v>
      </c>
      <c r="L4" s="107">
        <v>124.67001358094394</v>
      </c>
    </row>
    <row r="5" spans="1:14" s="3" customFormat="1" ht="12.75">
      <c r="A5" s="105">
        <v>1</v>
      </c>
      <c r="B5" s="105">
        <v>1</v>
      </c>
      <c r="C5" s="106">
        <v>1</v>
      </c>
      <c r="D5" s="95">
        <v>913000</v>
      </c>
      <c r="E5" s="45" t="s">
        <v>134</v>
      </c>
      <c r="F5" s="107">
        <v>442.70381048317063</v>
      </c>
      <c r="G5" s="107">
        <v>563.40963562471779</v>
      </c>
      <c r="H5" s="107">
        <v>234.63822987946784</v>
      </c>
      <c r="I5" s="107">
        <v>355.34405502101504</v>
      </c>
      <c r="J5" s="107">
        <v>208.06558060370281</v>
      </c>
      <c r="K5" s="107">
        <v>89.1833686477474</v>
      </c>
      <c r="L5" s="107">
        <v>118.88221195595543</v>
      </c>
    </row>
    <row r="6" spans="1:14" s="3" customFormat="1" ht="12.75">
      <c r="A6" s="105">
        <v>1</v>
      </c>
      <c r="B6" s="105">
        <v>1</v>
      </c>
      <c r="C6" s="106">
        <v>1</v>
      </c>
      <c r="D6" s="95">
        <v>112000</v>
      </c>
      <c r="E6" s="45" t="s">
        <v>16</v>
      </c>
      <c r="F6" s="107">
        <v>646.88888015408202</v>
      </c>
      <c r="G6" s="107">
        <v>867.59561337997729</v>
      </c>
      <c r="H6" s="107">
        <v>337.74222711371408</v>
      </c>
      <c r="I6" s="107">
        <v>558.44896033960924</v>
      </c>
      <c r="J6" s="107">
        <v>309.14665304036788</v>
      </c>
      <c r="K6" s="107">
        <v>106.91403639794036</v>
      </c>
      <c r="L6" s="107">
        <v>202.23261664242759</v>
      </c>
    </row>
    <row r="7" spans="1:14" s="3" customFormat="1" ht="12.75">
      <c r="A7" s="105">
        <v>1</v>
      </c>
      <c r="B7" s="105">
        <v>1</v>
      </c>
      <c r="C7" s="106">
        <v>1</v>
      </c>
      <c r="D7" s="95">
        <v>113000</v>
      </c>
      <c r="E7" s="45" t="s">
        <v>17</v>
      </c>
      <c r="F7" s="107">
        <v>429.39844847487052</v>
      </c>
      <c r="G7" s="107">
        <v>603.43053480194362</v>
      </c>
      <c r="H7" s="107">
        <v>245.79236048353184</v>
      </c>
      <c r="I7" s="107">
        <v>419.82444681060485</v>
      </c>
      <c r="J7" s="107">
        <v>183.60608799133871</v>
      </c>
      <c r="K7" s="107">
        <v>78.38154633548379</v>
      </c>
      <c r="L7" s="107">
        <v>105.22454165585491</v>
      </c>
    </row>
    <row r="8" spans="1:14" s="3" customFormat="1" ht="12.75">
      <c r="A8" s="105">
        <v>1</v>
      </c>
      <c r="B8" s="105">
        <v>1</v>
      </c>
      <c r="C8" s="106">
        <v>1</v>
      </c>
      <c r="D8" s="95">
        <v>513000</v>
      </c>
      <c r="E8" s="45" t="s">
        <v>96</v>
      </c>
      <c r="F8" s="107">
        <v>233.81262187232338</v>
      </c>
      <c r="G8" s="107">
        <v>324.74987698868307</v>
      </c>
      <c r="H8" s="107">
        <v>109.8901098901099</v>
      </c>
      <c r="I8" s="107">
        <v>200.82736500646959</v>
      </c>
      <c r="J8" s="107">
        <v>123.92251198221348</v>
      </c>
      <c r="K8" s="107">
        <v>69.250815519472241</v>
      </c>
      <c r="L8" s="107">
        <v>54.671696462741245</v>
      </c>
    </row>
    <row r="9" spans="1:14" s="3" customFormat="1" ht="12.75">
      <c r="A9" s="105">
        <v>1</v>
      </c>
      <c r="B9" s="105">
        <v>1</v>
      </c>
      <c r="C9" s="106">
        <v>1</v>
      </c>
      <c r="D9" s="95">
        <v>914000</v>
      </c>
      <c r="E9" s="45" t="s">
        <v>135</v>
      </c>
      <c r="F9" s="107">
        <v>381.77718561033106</v>
      </c>
      <c r="G9" s="107">
        <v>387.41416418981254</v>
      </c>
      <c r="H9" s="107">
        <v>198.57538177718558</v>
      </c>
      <c r="I9" s="107">
        <v>204.21236035666703</v>
      </c>
      <c r="J9" s="107">
        <v>183.20180383314548</v>
      </c>
      <c r="K9" s="107">
        <v>86.348262785692356</v>
      </c>
      <c r="L9" s="107">
        <v>96.853541047453135</v>
      </c>
    </row>
    <row r="10" spans="1:14" s="3" customFormat="1" ht="12.75">
      <c r="A10" s="105">
        <v>1</v>
      </c>
      <c r="B10" s="105">
        <v>1</v>
      </c>
      <c r="C10" s="106">
        <v>1</v>
      </c>
      <c r="D10" s="95">
        <v>915000</v>
      </c>
      <c r="E10" s="45" t="s">
        <v>136</v>
      </c>
      <c r="F10" s="107">
        <v>475.06881219563843</v>
      </c>
      <c r="G10" s="107">
        <v>656.09781918272279</v>
      </c>
      <c r="H10" s="107">
        <v>271.01418589879313</v>
      </c>
      <c r="I10" s="107">
        <v>452.04319288587766</v>
      </c>
      <c r="J10" s="107">
        <v>204.0546262968453</v>
      </c>
      <c r="K10" s="107">
        <v>107.18822782130006</v>
      </c>
      <c r="L10" s="107">
        <v>96.866398475545196</v>
      </c>
    </row>
    <row r="11" spans="1:14" s="3" customFormat="1" ht="12.75">
      <c r="A11" s="105">
        <v>1</v>
      </c>
      <c r="B11" s="105">
        <v>1</v>
      </c>
      <c r="C11" s="106">
        <v>1</v>
      </c>
      <c r="D11" s="95">
        <v>916000</v>
      </c>
      <c r="E11" s="45" t="s">
        <v>137</v>
      </c>
      <c r="F11" s="107">
        <v>383.75085513242334</v>
      </c>
      <c r="G11" s="107">
        <v>703.00029318825943</v>
      </c>
      <c r="H11" s="107">
        <v>196.11036909144215</v>
      </c>
      <c r="I11" s="107">
        <v>515.35980714727816</v>
      </c>
      <c r="J11" s="107">
        <v>187.64048604098122</v>
      </c>
      <c r="K11" s="107">
        <v>89.58530149526014</v>
      </c>
      <c r="L11" s="107">
        <v>98.055184545721076</v>
      </c>
    </row>
    <row r="12" spans="1:14" s="3" customFormat="1" ht="12.75">
      <c r="A12" s="105">
        <v>1</v>
      </c>
      <c r="B12" s="105">
        <v>1</v>
      </c>
      <c r="C12" s="106">
        <v>1</v>
      </c>
      <c r="D12" s="95">
        <v>114000</v>
      </c>
      <c r="E12" s="45" t="s">
        <v>18</v>
      </c>
      <c r="F12" s="107">
        <v>390.5708859345325</v>
      </c>
      <c r="G12" s="107">
        <v>502.51368562171825</v>
      </c>
      <c r="H12" s="107">
        <v>167.57904144788293</v>
      </c>
      <c r="I12" s="107">
        <v>279.52184113506871</v>
      </c>
      <c r="J12" s="107">
        <v>222.99184448664951</v>
      </c>
      <c r="K12" s="107">
        <v>88.034856440621141</v>
      </c>
      <c r="L12" s="107">
        <v>134.95698804602839</v>
      </c>
    </row>
    <row r="13" spans="1:14" s="3" customFormat="1" ht="12.75">
      <c r="A13" s="105">
        <v>1</v>
      </c>
      <c r="B13" s="105">
        <v>1</v>
      </c>
      <c r="C13" s="106">
        <v>1</v>
      </c>
      <c r="D13" s="95">
        <v>116000</v>
      </c>
      <c r="E13" s="45" t="s">
        <v>19</v>
      </c>
      <c r="F13" s="107">
        <v>524.14594019161905</v>
      </c>
      <c r="G13" s="107">
        <v>736.66892480402566</v>
      </c>
      <c r="H13" s="107">
        <v>251.04035614052066</v>
      </c>
      <c r="I13" s="107">
        <v>463.56334075292739</v>
      </c>
      <c r="J13" s="107">
        <v>273.10558405109833</v>
      </c>
      <c r="K13" s="107">
        <v>105.48727378302524</v>
      </c>
      <c r="L13" s="107">
        <v>167.61831026807309</v>
      </c>
    </row>
    <row r="14" spans="1:14" s="3" customFormat="1" ht="12.75">
      <c r="A14" s="105">
        <v>1</v>
      </c>
      <c r="B14" s="105">
        <v>1</v>
      </c>
      <c r="C14" s="106">
        <v>1</v>
      </c>
      <c r="D14" s="95">
        <v>117000</v>
      </c>
      <c r="E14" s="45" t="s">
        <v>20</v>
      </c>
      <c r="F14" s="107">
        <v>391.29363955421462</v>
      </c>
      <c r="G14" s="107">
        <v>467.64361800381749</v>
      </c>
      <c r="H14" s="107">
        <v>232.43642632842804</v>
      </c>
      <c r="I14" s="107">
        <v>308.78640477803089</v>
      </c>
      <c r="J14" s="107">
        <v>158.85721322578661</v>
      </c>
      <c r="K14" s="107">
        <v>47.410873714672761</v>
      </c>
      <c r="L14" s="107">
        <v>111.44633951111383</v>
      </c>
    </row>
    <row r="15" spans="1:14" s="3" customFormat="1" ht="12.75">
      <c r="A15" s="105">
        <v>1</v>
      </c>
      <c r="B15" s="105">
        <v>1</v>
      </c>
      <c r="C15" s="106">
        <v>1</v>
      </c>
      <c r="D15" s="95">
        <v>119000</v>
      </c>
      <c r="E15" s="45" t="s">
        <v>21</v>
      </c>
      <c r="F15" s="107">
        <v>729.23414220937764</v>
      </c>
      <c r="G15" s="107">
        <v>1063.0823658378595</v>
      </c>
      <c r="H15" s="107">
        <v>446.21057352135131</v>
      </c>
      <c r="I15" s="107">
        <v>780.05879714983291</v>
      </c>
      <c r="J15" s="107">
        <v>283.02356868802633</v>
      </c>
      <c r="K15" s="107">
        <v>117.34515920075741</v>
      </c>
      <c r="L15" s="107">
        <v>165.67840948726894</v>
      </c>
    </row>
    <row r="16" spans="1:14" s="3" customFormat="1" ht="12.75">
      <c r="A16" s="105">
        <v>1</v>
      </c>
      <c r="B16" s="105">
        <v>1</v>
      </c>
      <c r="C16" s="106">
        <v>1</v>
      </c>
      <c r="D16" s="95">
        <v>124000</v>
      </c>
      <c r="E16" s="45" t="s">
        <v>24</v>
      </c>
      <c r="F16" s="107">
        <v>460.6625968859318</v>
      </c>
      <c r="G16" s="107">
        <v>480.69140544618972</v>
      </c>
      <c r="H16" s="107">
        <v>257.35647163728652</v>
      </c>
      <c r="I16" s="107">
        <v>277.38528019754443</v>
      </c>
      <c r="J16" s="107">
        <v>203.30612524864532</v>
      </c>
      <c r="K16" s="107">
        <v>59.949242060497959</v>
      </c>
      <c r="L16" s="107">
        <v>143.35688318814735</v>
      </c>
    </row>
    <row r="17" spans="1:12" s="3" customFormat="1" ht="12.75">
      <c r="A17" s="98"/>
      <c r="B17" s="98"/>
      <c r="C17" s="98"/>
      <c r="D17" s="108"/>
      <c r="E17" s="88" t="s">
        <v>209</v>
      </c>
      <c r="F17" s="201">
        <v>462.6495402182257</v>
      </c>
      <c r="G17" s="201">
        <v>619.24959707262462</v>
      </c>
      <c r="H17" s="201">
        <v>246.69048540382275</v>
      </c>
      <c r="I17" s="201">
        <v>403.29054225822165</v>
      </c>
      <c r="J17" s="201">
        <v>215.95905481440295</v>
      </c>
      <c r="K17" s="201">
        <v>86.884541739769659</v>
      </c>
      <c r="L17" s="201">
        <v>129.0745130746333</v>
      </c>
    </row>
    <row r="18" spans="1:12" s="3" customFormat="1" ht="12.75">
      <c r="A18" s="105">
        <v>2</v>
      </c>
      <c r="B18" s="105">
        <v>2</v>
      </c>
      <c r="C18" s="106">
        <v>1</v>
      </c>
      <c r="D18" s="95">
        <v>334002</v>
      </c>
      <c r="E18" s="45" t="s">
        <v>249</v>
      </c>
      <c r="F18" s="107">
        <v>501.79829000926065</v>
      </c>
      <c r="G18" s="107">
        <v>674.30491245450435</v>
      </c>
      <c r="H18" s="107">
        <v>298.92533327590291</v>
      </c>
      <c r="I18" s="107">
        <v>471.43195572114661</v>
      </c>
      <c r="J18" s="107">
        <v>202.8729567333578</v>
      </c>
      <c r="K18" s="107">
        <v>57.932935627678589</v>
      </c>
      <c r="L18" s="107">
        <v>144.94002110567919</v>
      </c>
    </row>
    <row r="19" spans="1:12" s="3" customFormat="1" ht="12.75">
      <c r="A19" s="105">
        <v>2</v>
      </c>
      <c r="B19" s="105">
        <v>2</v>
      </c>
      <c r="C19" s="106">
        <v>1</v>
      </c>
      <c r="D19" s="95">
        <v>711000</v>
      </c>
      <c r="E19" s="45" t="s">
        <v>368</v>
      </c>
      <c r="F19" s="107">
        <v>401.2572631457532</v>
      </c>
      <c r="G19" s="107">
        <v>454.31607480138996</v>
      </c>
      <c r="H19" s="107">
        <v>211.51433885548684</v>
      </c>
      <c r="I19" s="107">
        <v>264.57315051112357</v>
      </c>
      <c r="J19" s="107">
        <v>189.74292429026639</v>
      </c>
      <c r="K19" s="107">
        <v>72.667502919676465</v>
      </c>
      <c r="L19" s="107">
        <v>117.07542137058989</v>
      </c>
    </row>
    <row r="20" spans="1:12" s="13" customFormat="1" ht="12.75">
      <c r="A20" s="105">
        <v>2</v>
      </c>
      <c r="B20" s="105">
        <v>2</v>
      </c>
      <c r="C20" s="106">
        <v>1</v>
      </c>
      <c r="D20" s="95">
        <v>314000</v>
      </c>
      <c r="E20" s="45" t="s">
        <v>54</v>
      </c>
      <c r="F20" s="107">
        <v>308.37004405286342</v>
      </c>
      <c r="G20" s="107">
        <v>368.59969668520262</v>
      </c>
      <c r="H20" s="107">
        <v>175.34484003755324</v>
      </c>
      <c r="I20" s="107">
        <v>235.57449266989241</v>
      </c>
      <c r="J20" s="107">
        <v>133.02520401531018</v>
      </c>
      <c r="K20" s="107">
        <v>38.708745576659204</v>
      </c>
      <c r="L20" s="107">
        <v>94.316458438650955</v>
      </c>
    </row>
    <row r="21" spans="1:12" s="13" customFormat="1" ht="12.75">
      <c r="A21" s="105">
        <v>2</v>
      </c>
      <c r="B21" s="105">
        <v>2</v>
      </c>
      <c r="C21" s="106">
        <v>1</v>
      </c>
      <c r="D21" s="95">
        <v>512000</v>
      </c>
      <c r="E21" s="45" t="s">
        <v>95</v>
      </c>
      <c r="F21" s="107">
        <v>388.97452171547741</v>
      </c>
      <c r="G21" s="107">
        <v>391.24127300752565</v>
      </c>
      <c r="H21" s="107">
        <v>204.46096654275092</v>
      </c>
      <c r="I21" s="107">
        <v>206.72771783479917</v>
      </c>
      <c r="J21" s="107">
        <v>184.51355517272643</v>
      </c>
      <c r="K21" s="107">
        <v>92.936802973977706</v>
      </c>
      <c r="L21" s="107">
        <v>91.576752198748764</v>
      </c>
    </row>
    <row r="22" spans="1:12" s="13" customFormat="1" ht="12.75">
      <c r="A22" s="105">
        <v>2</v>
      </c>
      <c r="B22" s="105">
        <v>2</v>
      </c>
      <c r="C22" s="106">
        <v>1</v>
      </c>
      <c r="D22" s="95">
        <v>111000</v>
      </c>
      <c r="E22" s="45" t="s">
        <v>15</v>
      </c>
      <c r="F22" s="107">
        <v>265.74532453245325</v>
      </c>
      <c r="G22" s="107">
        <v>399.64933993399342</v>
      </c>
      <c r="H22" s="107">
        <v>134.07590759075907</v>
      </c>
      <c r="I22" s="107">
        <v>267.97992299229924</v>
      </c>
      <c r="J22" s="107">
        <v>131.66941694169415</v>
      </c>
      <c r="K22" s="107">
        <v>36.527090209020898</v>
      </c>
      <c r="L22" s="107">
        <v>95.142326732673268</v>
      </c>
    </row>
    <row r="23" spans="1:12" s="13" customFormat="1" ht="12.75">
      <c r="A23" s="105">
        <v>2</v>
      </c>
      <c r="B23" s="105">
        <v>2</v>
      </c>
      <c r="C23" s="106">
        <v>1</v>
      </c>
      <c r="D23" s="95">
        <v>315000</v>
      </c>
      <c r="E23" s="45" t="s">
        <v>55</v>
      </c>
      <c r="F23" s="107">
        <v>288.28585615596364</v>
      </c>
      <c r="G23" s="107">
        <v>404.75719870994493</v>
      </c>
      <c r="H23" s="107">
        <v>156.7735124112364</v>
      </c>
      <c r="I23" s="107">
        <v>273.24485496521766</v>
      </c>
      <c r="J23" s="107">
        <v>131.51234374472725</v>
      </c>
      <c r="K23" s="107">
        <v>41.796628308899756</v>
      </c>
      <c r="L23" s="107">
        <v>89.715715435827491</v>
      </c>
    </row>
    <row r="24" spans="1:12" s="13" customFormat="1" ht="12.75">
      <c r="A24" s="105">
        <v>2</v>
      </c>
      <c r="B24" s="105">
        <v>2</v>
      </c>
      <c r="C24" s="106">
        <v>1</v>
      </c>
      <c r="D24" s="95">
        <v>316000</v>
      </c>
      <c r="E24" s="45" t="s">
        <v>56</v>
      </c>
      <c r="F24" s="107">
        <v>354.94757141135347</v>
      </c>
      <c r="G24" s="107">
        <v>354.94757141135347</v>
      </c>
      <c r="H24" s="107">
        <v>216.64457032662409</v>
      </c>
      <c r="I24" s="107">
        <v>216.64457032662409</v>
      </c>
      <c r="J24" s="107">
        <v>138.30300108472943</v>
      </c>
      <c r="K24" s="107">
        <v>40.376039532361105</v>
      </c>
      <c r="L24" s="107">
        <v>97.926961552368326</v>
      </c>
    </row>
    <row r="25" spans="1:12" s="13" customFormat="1" ht="12.75">
      <c r="A25" s="105">
        <v>2</v>
      </c>
      <c r="B25" s="105">
        <v>3</v>
      </c>
      <c r="C25" s="106">
        <v>1</v>
      </c>
      <c r="D25" s="95">
        <v>515000</v>
      </c>
      <c r="E25" s="45" t="s">
        <v>97</v>
      </c>
      <c r="F25" s="107">
        <v>317.42597000516008</v>
      </c>
      <c r="G25" s="107">
        <v>435.77408991793874</v>
      </c>
      <c r="H25" s="107">
        <v>169.11630074737423</v>
      </c>
      <c r="I25" s="107">
        <v>287.46442066015283</v>
      </c>
      <c r="J25" s="107">
        <v>148.30966925778588</v>
      </c>
      <c r="K25" s="107">
        <v>63.751518884098743</v>
      </c>
      <c r="L25" s="107">
        <v>84.558150373687127</v>
      </c>
    </row>
    <row r="26" spans="1:12" s="13" customFormat="1" ht="12.75">
      <c r="A26" s="105">
        <v>2</v>
      </c>
      <c r="B26" s="105">
        <v>2</v>
      </c>
      <c r="C26" s="106">
        <v>1</v>
      </c>
      <c r="D26" s="95">
        <v>120000</v>
      </c>
      <c r="E26" s="45" t="s">
        <v>22</v>
      </c>
      <c r="F26" s="107">
        <v>369.22108292858428</v>
      </c>
      <c r="G26" s="107">
        <v>557.20453318942259</v>
      </c>
      <c r="H26" s="107">
        <v>176.290699766145</v>
      </c>
      <c r="I26" s="107">
        <v>364.27415002698331</v>
      </c>
      <c r="J26" s="107">
        <v>192.93038316243926</v>
      </c>
      <c r="K26" s="107">
        <v>72.405108832523837</v>
      </c>
      <c r="L26" s="107">
        <v>120.52527432991542</v>
      </c>
    </row>
    <row r="27" spans="1:12" s="13" customFormat="1" ht="12.75">
      <c r="A27" s="105">
        <v>2</v>
      </c>
      <c r="B27" s="105">
        <v>2</v>
      </c>
      <c r="C27" s="106">
        <v>1</v>
      </c>
      <c r="D27" s="95">
        <v>122000</v>
      </c>
      <c r="E27" s="45" t="s">
        <v>23</v>
      </c>
      <c r="F27" s="107">
        <v>469.3354983762178</v>
      </c>
      <c r="G27" s="107">
        <v>597.67674244316777</v>
      </c>
      <c r="H27" s="107">
        <v>224.83137646764928</v>
      </c>
      <c r="I27" s="107">
        <v>353.17262053459922</v>
      </c>
      <c r="J27" s="107">
        <v>244.50412190856861</v>
      </c>
      <c r="K27" s="107">
        <v>101.17411941044216</v>
      </c>
      <c r="L27" s="107">
        <v>143.33000249812645</v>
      </c>
    </row>
    <row r="28" spans="1:12" s="13" customFormat="1" ht="12.75">
      <c r="A28" s="98"/>
      <c r="B28" s="98"/>
      <c r="C28" s="98"/>
      <c r="D28" s="108"/>
      <c r="E28" s="88" t="s">
        <v>216</v>
      </c>
      <c r="F28" s="201">
        <v>332.94860058992356</v>
      </c>
      <c r="G28" s="201">
        <v>437.68140296258952</v>
      </c>
      <c r="H28" s="201">
        <v>179.52720620643194</v>
      </c>
      <c r="I28" s="201">
        <v>284.26000857909793</v>
      </c>
      <c r="J28" s="201">
        <v>153.42139438349159</v>
      </c>
      <c r="K28" s="201">
        <v>52.182142209604173</v>
      </c>
      <c r="L28" s="201">
        <v>101.23925217388741</v>
      </c>
    </row>
    <row r="29" spans="1:12" s="13" customFormat="1" ht="12.75">
      <c r="A29" s="105">
        <v>3</v>
      </c>
      <c r="B29" s="105">
        <v>4</v>
      </c>
      <c r="C29" s="106">
        <v>2</v>
      </c>
      <c r="D29" s="95">
        <v>334000</v>
      </c>
      <c r="E29" s="100" t="s">
        <v>257</v>
      </c>
      <c r="F29" s="107">
        <v>434.40893819829677</v>
      </c>
      <c r="G29" s="107">
        <v>585.20196890382067</v>
      </c>
      <c r="H29" s="107">
        <v>230.48675677787327</v>
      </c>
      <c r="I29" s="107">
        <v>381.27978748339717</v>
      </c>
      <c r="J29" s="107">
        <v>203.9221814204235</v>
      </c>
      <c r="K29" s="107">
        <v>135.166809907024</v>
      </c>
      <c r="L29" s="107">
        <v>68.755371513399496</v>
      </c>
    </row>
    <row r="30" spans="1:12" s="13" customFormat="1" ht="12.75">
      <c r="A30" s="105">
        <v>3</v>
      </c>
      <c r="B30" s="105">
        <v>4</v>
      </c>
      <c r="C30" s="106">
        <v>2</v>
      </c>
      <c r="D30" s="95">
        <v>554000</v>
      </c>
      <c r="E30" s="45" t="s">
        <v>264</v>
      </c>
      <c r="F30" s="107">
        <v>306.66272475609429</v>
      </c>
      <c r="G30" s="107">
        <v>405.568844572258</v>
      </c>
      <c r="H30" s="107">
        <v>148.35917972424545</v>
      </c>
      <c r="I30" s="107">
        <v>247.2652995404091</v>
      </c>
      <c r="J30" s="107">
        <v>158.30354503184887</v>
      </c>
      <c r="K30" s="107">
        <v>85.19902168946706</v>
      </c>
      <c r="L30" s="107">
        <v>73.10452334238181</v>
      </c>
    </row>
    <row r="31" spans="1:12" s="13" customFormat="1" ht="12.75">
      <c r="A31" s="105">
        <v>3</v>
      </c>
      <c r="B31" s="105">
        <v>4</v>
      </c>
      <c r="C31" s="106">
        <v>2</v>
      </c>
      <c r="D31" s="95">
        <v>558000</v>
      </c>
      <c r="E31" s="45" t="s">
        <v>265</v>
      </c>
      <c r="F31" s="107">
        <v>204.77109762824048</v>
      </c>
      <c r="G31" s="107">
        <v>245.44953116381686</v>
      </c>
      <c r="H31" s="107">
        <v>92.733039161610591</v>
      </c>
      <c r="I31" s="107">
        <v>133.41147269718698</v>
      </c>
      <c r="J31" s="107">
        <v>112.03805846662989</v>
      </c>
      <c r="K31" s="107">
        <v>67.912300055157189</v>
      </c>
      <c r="L31" s="107">
        <v>44.125758411472702</v>
      </c>
    </row>
    <row r="32" spans="1:12" s="13" customFormat="1" ht="12.75">
      <c r="A32" s="105">
        <v>3</v>
      </c>
      <c r="B32" s="105">
        <v>4</v>
      </c>
      <c r="C32" s="106">
        <v>2</v>
      </c>
      <c r="D32" s="95">
        <v>358000</v>
      </c>
      <c r="E32" s="45" t="s">
        <v>258</v>
      </c>
      <c r="F32" s="107">
        <v>364.47547482397493</v>
      </c>
      <c r="G32" s="107">
        <v>489.02431808768722</v>
      </c>
      <c r="H32" s="107">
        <v>172.17916099639075</v>
      </c>
      <c r="I32" s="107">
        <v>296.72800426010303</v>
      </c>
      <c r="J32" s="107">
        <v>192.29631382758416</v>
      </c>
      <c r="K32" s="107">
        <v>102.65664753564876</v>
      </c>
      <c r="L32" s="107">
        <v>89.639666291935399</v>
      </c>
    </row>
    <row r="33" spans="1:12" s="13" customFormat="1" ht="12.75">
      <c r="A33" s="105">
        <v>3</v>
      </c>
      <c r="B33" s="105">
        <v>4</v>
      </c>
      <c r="C33" s="106">
        <v>2</v>
      </c>
      <c r="D33" s="95">
        <v>366000</v>
      </c>
      <c r="E33" s="45" t="s">
        <v>259</v>
      </c>
      <c r="F33" s="107">
        <v>324.3734579924685</v>
      </c>
      <c r="G33" s="107">
        <v>420.7245812232178</v>
      </c>
      <c r="H33" s="107">
        <v>164.13452798337877</v>
      </c>
      <c r="I33" s="107">
        <v>260.48565121412804</v>
      </c>
      <c r="J33" s="107">
        <v>160.23893000908973</v>
      </c>
      <c r="K33" s="107">
        <v>76.094013764446174</v>
      </c>
      <c r="L33" s="107">
        <v>84.144916244643554</v>
      </c>
    </row>
    <row r="34" spans="1:12" s="13" customFormat="1" ht="12.75">
      <c r="A34" s="105">
        <v>3</v>
      </c>
      <c r="B34" s="105">
        <v>4</v>
      </c>
      <c r="C34" s="106">
        <v>2</v>
      </c>
      <c r="D34" s="95">
        <v>754000</v>
      </c>
      <c r="E34" s="45" t="s">
        <v>268</v>
      </c>
      <c r="F34" s="107">
        <v>383.28033594679226</v>
      </c>
      <c r="G34" s="107">
        <v>524.79549481758386</v>
      </c>
      <c r="H34" s="107">
        <v>225.50185693132997</v>
      </c>
      <c r="I34" s="107">
        <v>367.01701580212148</v>
      </c>
      <c r="J34" s="107">
        <v>157.77847901546227</v>
      </c>
      <c r="K34" s="107">
        <v>72.578100347112667</v>
      </c>
      <c r="L34" s="107">
        <v>85.200378668349643</v>
      </c>
    </row>
    <row r="35" spans="1:12" s="13" customFormat="1" ht="12.75">
      <c r="A35" s="105">
        <v>3</v>
      </c>
      <c r="B35" s="105">
        <v>3</v>
      </c>
      <c r="C35" s="106">
        <v>2</v>
      </c>
      <c r="D35" s="95">
        <v>370000</v>
      </c>
      <c r="E35" s="45" t="s">
        <v>260</v>
      </c>
      <c r="F35" s="107">
        <v>399.4222819861547</v>
      </c>
      <c r="G35" s="107">
        <v>569.25145674585394</v>
      </c>
      <c r="H35" s="107">
        <v>223.11868120922358</v>
      </c>
      <c r="I35" s="107">
        <v>392.9478559689228</v>
      </c>
      <c r="J35" s="107">
        <v>176.30360077693115</v>
      </c>
      <c r="K35" s="107">
        <v>101.10065242292944</v>
      </c>
      <c r="L35" s="107">
        <v>75.202948354001691</v>
      </c>
    </row>
    <row r="36" spans="1:12" s="13" customFormat="1" ht="12.75">
      <c r="A36" s="105">
        <v>3</v>
      </c>
      <c r="B36" s="105">
        <v>4</v>
      </c>
      <c r="C36" s="106">
        <v>2</v>
      </c>
      <c r="D36" s="95">
        <v>758000</v>
      </c>
      <c r="E36" s="45" t="s">
        <v>270</v>
      </c>
      <c r="F36" s="107">
        <v>226.13065326633168</v>
      </c>
      <c r="G36" s="107">
        <v>276.8844221105528</v>
      </c>
      <c r="H36" s="107">
        <v>83.91959798994975</v>
      </c>
      <c r="I36" s="107">
        <v>134.67336683417085</v>
      </c>
      <c r="J36" s="107">
        <v>142.21105527638193</v>
      </c>
      <c r="K36" s="107">
        <v>62.814070351758808</v>
      </c>
      <c r="L36" s="107">
        <v>79.396984924623112</v>
      </c>
    </row>
    <row r="37" spans="1:12" s="13" customFormat="1" ht="12.75">
      <c r="A37" s="105">
        <v>3</v>
      </c>
      <c r="B37" s="105">
        <v>4</v>
      </c>
      <c r="C37" s="106">
        <v>2</v>
      </c>
      <c r="D37" s="95">
        <v>958000</v>
      </c>
      <c r="E37" s="45" t="s">
        <v>275</v>
      </c>
      <c r="F37" s="107">
        <v>264.60098937761245</v>
      </c>
      <c r="G37" s="107">
        <v>373.89270238140892</v>
      </c>
      <c r="H37" s="107">
        <v>151.47447942631439</v>
      </c>
      <c r="I37" s="107">
        <v>260.76619243011083</v>
      </c>
      <c r="J37" s="107">
        <v>113.12650995129808</v>
      </c>
      <c r="K37" s="107">
        <v>54.837596349273319</v>
      </c>
      <c r="L37" s="107">
        <v>58.28891360202477</v>
      </c>
    </row>
    <row r="38" spans="1:12" s="13" customFormat="1" ht="12.75">
      <c r="A38" s="105">
        <v>3</v>
      </c>
      <c r="B38" s="105">
        <v>4</v>
      </c>
      <c r="C38" s="106">
        <v>2</v>
      </c>
      <c r="D38" s="95">
        <v>762000</v>
      </c>
      <c r="E38" s="45" t="s">
        <v>271</v>
      </c>
      <c r="F38" s="107">
        <v>244.30257855130355</v>
      </c>
      <c r="G38" s="107">
        <v>296.72955526231317</v>
      </c>
      <c r="H38" s="107">
        <v>129.10588822711225</v>
      </c>
      <c r="I38" s="107">
        <v>181.53286493812189</v>
      </c>
      <c r="J38" s="107">
        <v>115.19669032419131</v>
      </c>
      <c r="K38" s="107">
        <v>64.196298013481226</v>
      </c>
      <c r="L38" s="107">
        <v>51.00039231071009</v>
      </c>
    </row>
    <row r="39" spans="1:12" s="13" customFormat="1" ht="12.75">
      <c r="A39" s="105">
        <v>3</v>
      </c>
      <c r="B39" s="105">
        <v>4</v>
      </c>
      <c r="C39" s="106">
        <v>2</v>
      </c>
      <c r="D39" s="95">
        <v>154000</v>
      </c>
      <c r="E39" s="45" t="s">
        <v>252</v>
      </c>
      <c r="F39" s="107">
        <v>269.69128954515895</v>
      </c>
      <c r="G39" s="107">
        <v>272.75161623503311</v>
      </c>
      <c r="H39" s="107">
        <v>91.044719023755775</v>
      </c>
      <c r="I39" s="107">
        <v>94.105045713629949</v>
      </c>
      <c r="J39" s="107">
        <v>178.64657052140316</v>
      </c>
      <c r="K39" s="107">
        <v>151.10363031253587</v>
      </c>
      <c r="L39" s="107">
        <v>27.5429402088673</v>
      </c>
    </row>
    <row r="40" spans="1:12" s="13" customFormat="1" ht="12.75">
      <c r="A40" s="105">
        <v>3</v>
      </c>
      <c r="B40" s="105">
        <v>4</v>
      </c>
      <c r="C40" s="106">
        <v>2</v>
      </c>
      <c r="D40" s="95">
        <v>766000</v>
      </c>
      <c r="E40" s="45" t="s">
        <v>272</v>
      </c>
      <c r="F40" s="107">
        <v>203.21594160007891</v>
      </c>
      <c r="G40" s="107">
        <v>245.96363158067805</v>
      </c>
      <c r="H40" s="107">
        <v>81.220610963138341</v>
      </c>
      <c r="I40" s="107">
        <v>123.96830094373746</v>
      </c>
      <c r="J40" s="107">
        <v>121.99533063694057</v>
      </c>
      <c r="K40" s="107">
        <v>65.436848508763262</v>
      </c>
      <c r="L40" s="107">
        <v>56.55848212817731</v>
      </c>
    </row>
    <row r="41" spans="1:12" s="13" customFormat="1" ht="12.75">
      <c r="A41" s="105">
        <v>3</v>
      </c>
      <c r="B41" s="105">
        <v>4</v>
      </c>
      <c r="C41" s="106">
        <v>2</v>
      </c>
      <c r="D41" s="95">
        <v>962000</v>
      </c>
      <c r="E41" s="45" t="s">
        <v>276</v>
      </c>
      <c r="F41" s="107">
        <v>345.19486807068506</v>
      </c>
      <c r="G41" s="107">
        <v>478.81868796901489</v>
      </c>
      <c r="H41" s="107">
        <v>194.14185427257323</v>
      </c>
      <c r="I41" s="107">
        <v>327.76567417090308</v>
      </c>
      <c r="J41" s="107">
        <v>151.05301379811186</v>
      </c>
      <c r="K41" s="107">
        <v>74.558218349068042</v>
      </c>
      <c r="L41" s="107">
        <v>76.494795449043821</v>
      </c>
    </row>
    <row r="42" spans="1:12" s="13" customFormat="1" ht="12.75">
      <c r="A42" s="105">
        <v>3</v>
      </c>
      <c r="B42" s="105">
        <v>4</v>
      </c>
      <c r="C42" s="106">
        <v>2</v>
      </c>
      <c r="D42" s="95">
        <v>770000</v>
      </c>
      <c r="E42" s="45" t="s">
        <v>273</v>
      </c>
      <c r="F42" s="107">
        <v>297.39044805514527</v>
      </c>
      <c r="G42" s="107">
        <v>386.34498604956502</v>
      </c>
      <c r="H42" s="107">
        <v>142.78680452978827</v>
      </c>
      <c r="I42" s="107">
        <v>231.74134252420814</v>
      </c>
      <c r="J42" s="107">
        <v>154.60364352535697</v>
      </c>
      <c r="K42" s="107">
        <v>68.27506975217463</v>
      </c>
      <c r="L42" s="107">
        <v>86.328573773182342</v>
      </c>
    </row>
    <row r="43" spans="1:12" s="13" customFormat="1" ht="12.75">
      <c r="A43" s="105">
        <v>3</v>
      </c>
      <c r="B43" s="105">
        <v>4</v>
      </c>
      <c r="C43" s="106">
        <v>2</v>
      </c>
      <c r="D43" s="95">
        <v>162000</v>
      </c>
      <c r="E43" s="45" t="s">
        <v>253</v>
      </c>
      <c r="F43" s="107">
        <v>270.96114519427402</v>
      </c>
      <c r="G43" s="107">
        <v>330.11977797253871</v>
      </c>
      <c r="H43" s="107">
        <v>131.46362839614372</v>
      </c>
      <c r="I43" s="107">
        <v>190.62226117440841</v>
      </c>
      <c r="J43" s="107">
        <v>139.49751679813031</v>
      </c>
      <c r="K43" s="107">
        <v>64.271107215892485</v>
      </c>
      <c r="L43" s="107">
        <v>75.226409582237807</v>
      </c>
    </row>
    <row r="44" spans="1:12" s="13" customFormat="1" ht="12.75">
      <c r="A44" s="105">
        <v>3</v>
      </c>
      <c r="B44" s="105">
        <v>4</v>
      </c>
      <c r="C44" s="106">
        <v>2</v>
      </c>
      <c r="D44" s="95">
        <v>374000</v>
      </c>
      <c r="E44" s="45" t="s">
        <v>261</v>
      </c>
      <c r="F44" s="107">
        <v>461.23710709148224</v>
      </c>
      <c r="G44" s="107">
        <v>574.78652098062616</v>
      </c>
      <c r="H44" s="107">
        <v>267.80522143666025</v>
      </c>
      <c r="I44" s="107">
        <v>381.35463532580417</v>
      </c>
      <c r="J44" s="107">
        <v>193.43188565482203</v>
      </c>
      <c r="K44" s="107">
        <v>104.36752058274413</v>
      </c>
      <c r="L44" s="107">
        <v>89.064365072077877</v>
      </c>
    </row>
    <row r="45" spans="1:12" s="13" customFormat="1" ht="12.75">
      <c r="A45" s="105">
        <v>3</v>
      </c>
      <c r="B45" s="105">
        <v>4</v>
      </c>
      <c r="C45" s="106">
        <v>2</v>
      </c>
      <c r="D45" s="95">
        <v>966000</v>
      </c>
      <c r="E45" s="45" t="s">
        <v>277</v>
      </c>
      <c r="F45" s="107">
        <v>290.79337210578296</v>
      </c>
      <c r="G45" s="107">
        <v>398.33205311094042</v>
      </c>
      <c r="H45" s="107">
        <v>196.05691502981088</v>
      </c>
      <c r="I45" s="107">
        <v>303.59559603496837</v>
      </c>
      <c r="J45" s="107">
        <v>94.736457075972055</v>
      </c>
      <c r="K45" s="107">
        <v>59.621785727349184</v>
      </c>
      <c r="L45" s="107">
        <v>35.114671348622856</v>
      </c>
    </row>
    <row r="46" spans="1:12" s="13" customFormat="1" ht="12.75">
      <c r="A46" s="105">
        <v>3</v>
      </c>
      <c r="B46" s="105">
        <v>4</v>
      </c>
      <c r="C46" s="106">
        <v>2</v>
      </c>
      <c r="D46" s="95">
        <v>774000</v>
      </c>
      <c r="E46" s="45" t="s">
        <v>274</v>
      </c>
      <c r="F46" s="107">
        <v>358.78350875152643</v>
      </c>
      <c r="G46" s="107">
        <v>408.50148281677036</v>
      </c>
      <c r="H46" s="107">
        <v>218.35203814618828</v>
      </c>
      <c r="I46" s="107">
        <v>268.07001221143224</v>
      </c>
      <c r="J46" s="107">
        <v>140.43147060533815</v>
      </c>
      <c r="K46" s="107">
        <v>72.396348200267482</v>
      </c>
      <c r="L46" s="107">
        <v>68.035122405070638</v>
      </c>
    </row>
    <row r="47" spans="1:12" s="13" customFormat="1" ht="12.75">
      <c r="A47" s="105">
        <v>3</v>
      </c>
      <c r="B47" s="105">
        <v>4</v>
      </c>
      <c r="C47" s="106">
        <v>2</v>
      </c>
      <c r="D47" s="95">
        <v>378000</v>
      </c>
      <c r="E47" s="45" t="s">
        <v>262</v>
      </c>
      <c r="F47" s="107">
        <v>271.59807193177602</v>
      </c>
      <c r="G47" s="107">
        <v>356.8780126065999</v>
      </c>
      <c r="H47" s="107">
        <v>127.91991101223583</v>
      </c>
      <c r="I47" s="107">
        <v>213.19985168705969</v>
      </c>
      <c r="J47" s="107">
        <v>143.67816091954023</v>
      </c>
      <c r="K47" s="107">
        <v>53.763440860215056</v>
      </c>
      <c r="L47" s="107">
        <v>89.914720059325177</v>
      </c>
    </row>
    <row r="48" spans="1:12" s="13" customFormat="1" ht="12.75">
      <c r="A48" s="105">
        <v>3</v>
      </c>
      <c r="B48" s="105">
        <v>4</v>
      </c>
      <c r="C48" s="106">
        <v>2</v>
      </c>
      <c r="D48" s="95">
        <v>382000</v>
      </c>
      <c r="E48" s="45" t="s">
        <v>263</v>
      </c>
      <c r="F48" s="107">
        <v>341.35883905013196</v>
      </c>
      <c r="G48" s="107">
        <v>381.26649076517151</v>
      </c>
      <c r="H48" s="107">
        <v>179.74934036939314</v>
      </c>
      <c r="I48" s="107">
        <v>219.65699208443272</v>
      </c>
      <c r="J48" s="107">
        <v>161.60949868073877</v>
      </c>
      <c r="K48" s="107">
        <v>77.506596306068602</v>
      </c>
      <c r="L48" s="107">
        <v>84.102902374670194</v>
      </c>
    </row>
    <row r="49" spans="1:12" s="13" customFormat="1" ht="12.75">
      <c r="A49" s="105">
        <v>3</v>
      </c>
      <c r="B49" s="105">
        <v>4</v>
      </c>
      <c r="C49" s="106">
        <v>2</v>
      </c>
      <c r="D49" s="95">
        <v>970000</v>
      </c>
      <c r="E49" s="45" t="s">
        <v>278</v>
      </c>
      <c r="F49" s="107">
        <v>319.22618874720422</v>
      </c>
      <c r="G49" s="107">
        <v>451.38989746419958</v>
      </c>
      <c r="H49" s="107">
        <v>182.70543468789032</v>
      </c>
      <c r="I49" s="107">
        <v>314.86914340488573</v>
      </c>
      <c r="J49" s="107">
        <v>136.5207540593139</v>
      </c>
      <c r="K49" s="107">
        <v>70.293664856072269</v>
      </c>
      <c r="L49" s="107">
        <v>66.227089203241633</v>
      </c>
    </row>
    <row r="50" spans="1:12" s="13" customFormat="1" ht="12.75">
      <c r="A50" s="105">
        <v>3</v>
      </c>
      <c r="B50" s="105">
        <v>4</v>
      </c>
      <c r="C50" s="106">
        <v>2</v>
      </c>
      <c r="D50" s="95">
        <v>974000</v>
      </c>
      <c r="E50" s="45" t="s">
        <v>279</v>
      </c>
      <c r="F50" s="107">
        <v>318.06692344727975</v>
      </c>
      <c r="G50" s="107">
        <v>391.18921521425131</v>
      </c>
      <c r="H50" s="107">
        <v>165.2022147327877</v>
      </c>
      <c r="I50" s="107">
        <v>238.32450649975925</v>
      </c>
      <c r="J50" s="107">
        <v>152.86470871449205</v>
      </c>
      <c r="K50" s="107">
        <v>76.432354357246041</v>
      </c>
      <c r="L50" s="107">
        <v>76.432354357246027</v>
      </c>
    </row>
    <row r="51" spans="1:12" s="13" customFormat="1" ht="12.75">
      <c r="A51" s="105">
        <v>3</v>
      </c>
      <c r="B51" s="105">
        <v>4</v>
      </c>
      <c r="C51" s="106">
        <v>2</v>
      </c>
      <c r="D51" s="95">
        <v>566000</v>
      </c>
      <c r="E51" s="45" t="s">
        <v>266</v>
      </c>
      <c r="F51" s="107">
        <v>224.69410456062292</v>
      </c>
      <c r="G51" s="107">
        <v>283.46310715609934</v>
      </c>
      <c r="H51" s="107">
        <v>97.144975899147198</v>
      </c>
      <c r="I51" s="107">
        <v>155.91397849462365</v>
      </c>
      <c r="J51" s="107">
        <v>127.54912866147569</v>
      </c>
      <c r="K51" s="107">
        <v>63.774564330737853</v>
      </c>
      <c r="L51" s="107">
        <v>63.774564330737839</v>
      </c>
    </row>
    <row r="52" spans="1:12" s="13" customFormat="1" ht="12.75">
      <c r="A52" s="105">
        <v>3</v>
      </c>
      <c r="B52" s="105">
        <v>3</v>
      </c>
      <c r="C52" s="106">
        <v>2</v>
      </c>
      <c r="D52" s="95">
        <v>978000</v>
      </c>
      <c r="E52" s="65" t="s">
        <v>280</v>
      </c>
      <c r="F52" s="107">
        <v>455.87965510915427</v>
      </c>
      <c r="G52" s="107">
        <v>455.87965510915427</v>
      </c>
      <c r="H52" s="107">
        <v>262.33718583746105</v>
      </c>
      <c r="I52" s="107">
        <v>262.33718583746105</v>
      </c>
      <c r="J52" s="107">
        <v>193.54246927169325</v>
      </c>
      <c r="K52" s="107">
        <v>118.32691249312053</v>
      </c>
      <c r="L52" s="107">
        <v>75.215556778572733</v>
      </c>
    </row>
    <row r="53" spans="1:12" s="13" customFormat="1" ht="12.75">
      <c r="A53" s="105">
        <v>3</v>
      </c>
      <c r="B53" s="105">
        <v>4</v>
      </c>
      <c r="C53" s="106">
        <v>2</v>
      </c>
      <c r="D53" s="95">
        <v>166000</v>
      </c>
      <c r="E53" s="45" t="s">
        <v>254</v>
      </c>
      <c r="F53" s="107">
        <v>418.71645796064399</v>
      </c>
      <c r="G53" s="107">
        <v>429.89713774597499</v>
      </c>
      <c r="H53" s="107">
        <v>220.25939177101966</v>
      </c>
      <c r="I53" s="107">
        <v>231.4400715563506</v>
      </c>
      <c r="J53" s="107">
        <v>198.45706618962436</v>
      </c>
      <c r="K53" s="107">
        <v>149.8211091234347</v>
      </c>
      <c r="L53" s="107">
        <v>48.635957066189619</v>
      </c>
    </row>
    <row r="54" spans="1:12" s="13" customFormat="1" ht="12.75">
      <c r="A54" s="105">
        <v>3</v>
      </c>
      <c r="B54" s="105">
        <v>4</v>
      </c>
      <c r="C54" s="106">
        <v>2</v>
      </c>
      <c r="D54" s="95">
        <v>570000</v>
      </c>
      <c r="E54" s="45" t="s">
        <v>267</v>
      </c>
      <c r="F54" s="107">
        <v>350.6249633237486</v>
      </c>
      <c r="G54" s="107">
        <v>395.81010504078398</v>
      </c>
      <c r="H54" s="107">
        <v>168.12393638870958</v>
      </c>
      <c r="I54" s="107">
        <v>213.30907810574496</v>
      </c>
      <c r="J54" s="107">
        <v>182.50102693503902</v>
      </c>
      <c r="K54" s="107">
        <v>54.280852062672366</v>
      </c>
      <c r="L54" s="107">
        <v>128.22017487236667</v>
      </c>
    </row>
    <row r="55" spans="1:12" s="13" customFormat="1" ht="12.75">
      <c r="A55" s="105">
        <v>3</v>
      </c>
      <c r="B55" s="105">
        <v>4</v>
      </c>
      <c r="C55" s="106">
        <v>2</v>
      </c>
      <c r="D55" s="95">
        <v>170000</v>
      </c>
      <c r="E55" s="45" t="s">
        <v>256</v>
      </c>
      <c r="F55" s="107">
        <v>375.46549835706452</v>
      </c>
      <c r="G55" s="107">
        <v>377.2179627601314</v>
      </c>
      <c r="H55" s="107">
        <v>165.6078860898138</v>
      </c>
      <c r="I55" s="107">
        <v>167.36035049288063</v>
      </c>
      <c r="J55" s="107">
        <v>209.85761226725077</v>
      </c>
      <c r="K55" s="107">
        <v>150.27382256297915</v>
      </c>
      <c r="L55" s="107">
        <v>59.583789704271631</v>
      </c>
    </row>
    <row r="56" spans="1:12" s="13" customFormat="1" ht="12.75">
      <c r="A56" s="98"/>
      <c r="B56" s="98"/>
      <c r="C56" s="98"/>
      <c r="D56" s="108"/>
      <c r="E56" s="88" t="s">
        <v>210</v>
      </c>
      <c r="F56" s="201">
        <v>317.28040043314547</v>
      </c>
      <c r="G56" s="201">
        <v>396.34410292133452</v>
      </c>
      <c r="H56" s="201">
        <v>163.96128329339746</v>
      </c>
      <c r="I56" s="201">
        <v>243.02498578158651</v>
      </c>
      <c r="J56" s="201">
        <v>153.31911713974804</v>
      </c>
      <c r="K56" s="201">
        <v>81.674296438270773</v>
      </c>
      <c r="L56" s="201">
        <v>71.644820701477258</v>
      </c>
    </row>
    <row r="57" spans="1:12" s="13" customFormat="1" ht="12.75">
      <c r="A57" s="105">
        <v>4</v>
      </c>
      <c r="B57" s="105">
        <v>2</v>
      </c>
      <c r="C57" s="106">
        <v>3</v>
      </c>
      <c r="D57" s="95">
        <v>334004</v>
      </c>
      <c r="E57" s="45" t="s">
        <v>57</v>
      </c>
      <c r="F57" s="107">
        <v>506.08987820243595</v>
      </c>
      <c r="G57" s="107">
        <v>640.48719025619482</v>
      </c>
      <c r="H57" s="107">
        <v>256.19487610247796</v>
      </c>
      <c r="I57" s="107">
        <v>390.59218815623689</v>
      </c>
      <c r="J57" s="107">
        <v>249.89500209995799</v>
      </c>
      <c r="K57" s="107">
        <v>145.94708105837884</v>
      </c>
      <c r="L57" s="107">
        <v>103.94792104157916</v>
      </c>
    </row>
    <row r="58" spans="1:12" s="13" customFormat="1" ht="12.75">
      <c r="A58" s="105">
        <v>4</v>
      </c>
      <c r="B58" s="105">
        <v>2</v>
      </c>
      <c r="C58" s="106">
        <v>3</v>
      </c>
      <c r="D58" s="95">
        <v>962004</v>
      </c>
      <c r="E58" s="45" t="s">
        <v>149</v>
      </c>
      <c r="F58" s="107">
        <v>521.06786748150535</v>
      </c>
      <c r="G58" s="107">
        <v>871.66291412029602</v>
      </c>
      <c r="H58" s="107">
        <v>328.07976841428109</v>
      </c>
      <c r="I58" s="107">
        <v>678.67481505307182</v>
      </c>
      <c r="J58" s="107">
        <v>192.9880990672242</v>
      </c>
      <c r="K58" s="107">
        <v>99.71051785139916</v>
      </c>
      <c r="L58" s="107">
        <v>93.277581215825023</v>
      </c>
    </row>
    <row r="59" spans="1:12" s="13" customFormat="1" ht="12.75">
      <c r="A59" s="105">
        <v>4</v>
      </c>
      <c r="B59" s="105">
        <v>1</v>
      </c>
      <c r="C59" s="106">
        <v>3</v>
      </c>
      <c r="D59" s="95">
        <v>978004</v>
      </c>
      <c r="E59" s="45" t="s">
        <v>160</v>
      </c>
      <c r="F59" s="107">
        <v>614.64296474841819</v>
      </c>
      <c r="G59" s="107">
        <v>922.96876569247763</v>
      </c>
      <c r="H59" s="107">
        <v>442.90448930400726</v>
      </c>
      <c r="I59" s="107">
        <v>751.23029024806669</v>
      </c>
      <c r="J59" s="107">
        <v>171.73847544441097</v>
      </c>
      <c r="K59" s="107">
        <v>84.362759867429943</v>
      </c>
      <c r="L59" s="107">
        <v>87.375715576981023</v>
      </c>
    </row>
    <row r="60" spans="1:12" s="13" customFormat="1" ht="12.75">
      <c r="A60" s="105">
        <v>4</v>
      </c>
      <c r="B60" s="105">
        <v>2</v>
      </c>
      <c r="C60" s="106">
        <v>3</v>
      </c>
      <c r="D60" s="95">
        <v>562008</v>
      </c>
      <c r="E60" s="45" t="s">
        <v>105</v>
      </c>
      <c r="F60" s="107">
        <v>483.00261498231043</v>
      </c>
      <c r="G60" s="107">
        <v>578.37255806798953</v>
      </c>
      <c r="H60" s="107">
        <v>241.50130749115522</v>
      </c>
      <c r="I60" s="107">
        <v>336.87125057683431</v>
      </c>
      <c r="J60" s="107">
        <v>241.50130749115522</v>
      </c>
      <c r="K60" s="107">
        <v>110.75219197046609</v>
      </c>
      <c r="L60" s="107">
        <v>130.74911552068912</v>
      </c>
    </row>
    <row r="61" spans="1:12" s="13" customFormat="1" ht="12.75">
      <c r="A61" s="105">
        <v>4</v>
      </c>
      <c r="B61" s="105">
        <v>2</v>
      </c>
      <c r="C61" s="106">
        <v>3</v>
      </c>
      <c r="D61" s="95">
        <v>158004</v>
      </c>
      <c r="E61" s="45" t="s">
        <v>30</v>
      </c>
      <c r="F61" s="107">
        <v>378.45368005572323</v>
      </c>
      <c r="G61" s="107">
        <v>547.94520547945206</v>
      </c>
      <c r="H61" s="107">
        <v>254.23728813559325</v>
      </c>
      <c r="I61" s="107">
        <v>423.72881355932202</v>
      </c>
      <c r="J61" s="107">
        <v>124.21639192013002</v>
      </c>
      <c r="K61" s="107">
        <v>46.436034362665424</v>
      </c>
      <c r="L61" s="107">
        <v>77.780357557464598</v>
      </c>
    </row>
    <row r="62" spans="1:12" s="13" customFormat="1" ht="12.75">
      <c r="A62" s="105">
        <v>4</v>
      </c>
      <c r="B62" s="105">
        <v>2</v>
      </c>
      <c r="C62" s="106">
        <v>3</v>
      </c>
      <c r="D62" s="95">
        <v>954012</v>
      </c>
      <c r="E62" s="45" t="s">
        <v>139</v>
      </c>
      <c r="F62" s="107">
        <v>310.40564373897706</v>
      </c>
      <c r="G62" s="107">
        <v>428.57142857142856</v>
      </c>
      <c r="H62" s="107">
        <v>204.58553791887127</v>
      </c>
      <c r="I62" s="107">
        <v>322.75132275132279</v>
      </c>
      <c r="J62" s="107">
        <v>105.82010582010581</v>
      </c>
      <c r="K62" s="107">
        <v>63.492063492063494</v>
      </c>
      <c r="L62" s="107">
        <v>42.328042328042329</v>
      </c>
    </row>
    <row r="63" spans="1:12" s="13" customFormat="1" ht="12.75">
      <c r="A63" s="105">
        <v>4</v>
      </c>
      <c r="B63" s="105">
        <v>2</v>
      </c>
      <c r="C63" s="109">
        <v>3</v>
      </c>
      <c r="D63" s="95">
        <v>370016</v>
      </c>
      <c r="E63" s="45" t="s">
        <v>73</v>
      </c>
      <c r="F63" s="107">
        <v>364.28999400838825</v>
      </c>
      <c r="G63" s="107">
        <v>370.28160575194727</v>
      </c>
      <c r="H63" s="107">
        <v>160.57519472738167</v>
      </c>
      <c r="I63" s="107">
        <v>166.56680647094072</v>
      </c>
      <c r="J63" s="107">
        <v>203.71479928100661</v>
      </c>
      <c r="K63" s="107">
        <v>113.84062312762133</v>
      </c>
      <c r="L63" s="107">
        <v>89.874176153385264</v>
      </c>
    </row>
    <row r="64" spans="1:12" s="13" customFormat="1" ht="12.75">
      <c r="A64" s="105">
        <v>4</v>
      </c>
      <c r="B64" s="105">
        <v>2</v>
      </c>
      <c r="C64" s="106">
        <v>3</v>
      </c>
      <c r="D64" s="95">
        <v>962016</v>
      </c>
      <c r="E64" s="45" t="s">
        <v>150</v>
      </c>
      <c r="F64" s="107">
        <v>226.28372497824196</v>
      </c>
      <c r="G64" s="107">
        <v>262.54714244270377</v>
      </c>
      <c r="H64" s="107">
        <v>55.120394545982009</v>
      </c>
      <c r="I64" s="107">
        <v>91.383812010443876</v>
      </c>
      <c r="J64" s="107">
        <v>171.16333043225993</v>
      </c>
      <c r="K64" s="107">
        <v>68.175224833188281</v>
      </c>
      <c r="L64" s="107">
        <v>102.98810559907166</v>
      </c>
    </row>
    <row r="65" spans="1:12" s="13" customFormat="1" ht="12.75">
      <c r="A65" s="105">
        <v>4</v>
      </c>
      <c r="B65" s="105">
        <v>2</v>
      </c>
      <c r="C65" s="106">
        <v>3</v>
      </c>
      <c r="D65" s="95">
        <v>370020</v>
      </c>
      <c r="E65" s="45" t="s">
        <v>74</v>
      </c>
      <c r="F65" s="107">
        <v>284.21665695981363</v>
      </c>
      <c r="G65" s="107">
        <v>518.34595224228303</v>
      </c>
      <c r="H65" s="107">
        <v>151.42690739662203</v>
      </c>
      <c r="I65" s="107">
        <v>385.55620267909137</v>
      </c>
      <c r="J65" s="107">
        <v>132.78974956319161</v>
      </c>
      <c r="K65" s="107">
        <v>79.207920792079207</v>
      </c>
      <c r="L65" s="107">
        <v>53.58182877111242</v>
      </c>
    </row>
    <row r="66" spans="1:12" s="13" customFormat="1" ht="12.75">
      <c r="A66" s="105">
        <v>4</v>
      </c>
      <c r="B66" s="105">
        <v>2</v>
      </c>
      <c r="C66" s="109">
        <v>3</v>
      </c>
      <c r="D66" s="95">
        <v>978020</v>
      </c>
      <c r="E66" s="45" t="s">
        <v>161</v>
      </c>
      <c r="F66" s="107">
        <v>557.11015008903587</v>
      </c>
      <c r="G66" s="107">
        <v>704.65530399389479</v>
      </c>
      <c r="H66" s="107">
        <v>237.85296362248792</v>
      </c>
      <c r="I66" s="107">
        <v>385.39811752734681</v>
      </c>
      <c r="J66" s="107">
        <v>319.25718646654798</v>
      </c>
      <c r="K66" s="107">
        <v>145.00127194098198</v>
      </c>
      <c r="L66" s="107">
        <v>174.255914525566</v>
      </c>
    </row>
    <row r="67" spans="1:12" s="13" customFormat="1" ht="12.75">
      <c r="A67" s="105">
        <v>4</v>
      </c>
      <c r="B67" s="105">
        <v>2</v>
      </c>
      <c r="C67" s="106">
        <v>3</v>
      </c>
      <c r="D67" s="95">
        <v>170020</v>
      </c>
      <c r="E67" s="45" t="s">
        <v>49</v>
      </c>
      <c r="F67" s="107">
        <v>851.75202156334228</v>
      </c>
      <c r="G67" s="107">
        <v>855.79514824797855</v>
      </c>
      <c r="H67" s="107">
        <v>528.30188679245282</v>
      </c>
      <c r="I67" s="107">
        <v>532.34501347708897</v>
      </c>
      <c r="J67" s="107">
        <v>323.45013477088952</v>
      </c>
      <c r="K67" s="107">
        <v>156.33423180592993</v>
      </c>
      <c r="L67" s="107">
        <v>167.11590296495959</v>
      </c>
    </row>
    <row r="68" spans="1:12" s="13" customFormat="1" ht="12.75">
      <c r="A68" s="105">
        <v>4</v>
      </c>
      <c r="B68" s="105">
        <v>2</v>
      </c>
      <c r="C68" s="106">
        <v>3</v>
      </c>
      <c r="D68" s="95">
        <v>154036</v>
      </c>
      <c r="E68" s="45" t="s">
        <v>29</v>
      </c>
      <c r="F68" s="107">
        <v>464.57381669744382</v>
      </c>
      <c r="G68" s="107">
        <v>502.47837496355328</v>
      </c>
      <c r="H68" s="107">
        <v>243.94984935367867</v>
      </c>
      <c r="I68" s="107">
        <v>281.85440761978811</v>
      </c>
      <c r="J68" s="107">
        <v>220.62396734376523</v>
      </c>
      <c r="K68" s="107">
        <v>108.85411604626302</v>
      </c>
      <c r="L68" s="107">
        <v>111.7698512975022</v>
      </c>
    </row>
    <row r="69" spans="1:12" s="13" customFormat="1" ht="12.75">
      <c r="A69" s="105">
        <v>4</v>
      </c>
      <c r="B69" s="105">
        <v>1</v>
      </c>
      <c r="C69" s="106">
        <v>3</v>
      </c>
      <c r="D69" s="95">
        <v>158026</v>
      </c>
      <c r="E69" s="45" t="s">
        <v>36</v>
      </c>
      <c r="F69" s="107">
        <v>427.83799201369078</v>
      </c>
      <c r="G69" s="107">
        <v>537.36451796919573</v>
      </c>
      <c r="H69" s="107">
        <v>239.58927552766684</v>
      </c>
      <c r="I69" s="107">
        <v>349.11580148317171</v>
      </c>
      <c r="J69" s="107">
        <v>188.24871648602397</v>
      </c>
      <c r="K69" s="107">
        <v>92.41300627495724</v>
      </c>
      <c r="L69" s="107">
        <v>95.83571021106674</v>
      </c>
    </row>
    <row r="70" spans="1:12" s="13" customFormat="1" ht="12.75">
      <c r="A70" s="105">
        <v>4</v>
      </c>
      <c r="B70" s="105">
        <v>1</v>
      </c>
      <c r="C70" s="106">
        <v>3</v>
      </c>
      <c r="D70" s="95">
        <v>562028</v>
      </c>
      <c r="E70" s="45" t="s">
        <v>111</v>
      </c>
      <c r="F70" s="107">
        <v>523.13883299798795</v>
      </c>
      <c r="G70" s="107">
        <v>663.98390342052323</v>
      </c>
      <c r="H70" s="107">
        <v>233.06505700871898</v>
      </c>
      <c r="I70" s="107">
        <v>373.91012743125418</v>
      </c>
      <c r="J70" s="107">
        <v>290.07377598926894</v>
      </c>
      <c r="K70" s="107">
        <v>177.73306505700873</v>
      </c>
      <c r="L70" s="107">
        <v>112.34071093226027</v>
      </c>
    </row>
    <row r="71" spans="1:12" s="13" customFormat="1" ht="12.75">
      <c r="A71" s="105">
        <v>4</v>
      </c>
      <c r="B71" s="105">
        <v>2</v>
      </c>
      <c r="C71" s="106">
        <v>3</v>
      </c>
      <c r="D71" s="95">
        <v>954024</v>
      </c>
      <c r="E71" s="45" t="s">
        <v>142</v>
      </c>
      <c r="F71" s="107">
        <v>196.47080225577588</v>
      </c>
      <c r="G71" s="107">
        <v>289.24868109878116</v>
      </c>
      <c r="H71" s="107">
        <v>116.42714207749682</v>
      </c>
      <c r="I71" s="107">
        <v>209.20502092050208</v>
      </c>
      <c r="J71" s="107">
        <v>80.043660178279069</v>
      </c>
      <c r="K71" s="107">
        <v>20.010915044569767</v>
      </c>
      <c r="L71" s="107">
        <v>60.032745133709291</v>
      </c>
    </row>
    <row r="72" spans="1:12" s="13" customFormat="1" ht="12.75">
      <c r="A72" s="105">
        <v>4</v>
      </c>
      <c r="B72" s="105">
        <v>2</v>
      </c>
      <c r="C72" s="106">
        <v>3</v>
      </c>
      <c r="D72" s="95">
        <v>978032</v>
      </c>
      <c r="E72" s="45" t="s">
        <v>164</v>
      </c>
      <c r="F72" s="107">
        <v>397.77094542659495</v>
      </c>
      <c r="G72" s="107">
        <v>507.3020753266718</v>
      </c>
      <c r="H72" s="107">
        <v>186.39508070714837</v>
      </c>
      <c r="I72" s="107">
        <v>295.92621060722519</v>
      </c>
      <c r="J72" s="107">
        <v>211.37586471944658</v>
      </c>
      <c r="K72" s="107">
        <v>107.60953112990006</v>
      </c>
      <c r="L72" s="107">
        <v>103.76633358954652</v>
      </c>
    </row>
    <row r="73" spans="1:12" s="13" customFormat="1" ht="12.75">
      <c r="A73" s="105">
        <v>4</v>
      </c>
      <c r="B73" s="105">
        <v>2</v>
      </c>
      <c r="C73" s="106">
        <v>3</v>
      </c>
      <c r="D73" s="95">
        <v>382060</v>
      </c>
      <c r="E73" s="45" t="s">
        <v>93</v>
      </c>
      <c r="F73" s="107">
        <v>250.2055679548925</v>
      </c>
      <c r="G73" s="107">
        <v>330.08340185598502</v>
      </c>
      <c r="H73" s="107">
        <v>118.64207682368142</v>
      </c>
      <c r="I73" s="107">
        <v>198.51991072477389</v>
      </c>
      <c r="J73" s="107">
        <v>131.56349113121109</v>
      </c>
      <c r="K73" s="107">
        <v>56.384353341947609</v>
      </c>
      <c r="L73" s="107">
        <v>75.179137789263478</v>
      </c>
    </row>
    <row r="74" spans="1:12" s="13" customFormat="1" ht="12.75">
      <c r="A74" s="105">
        <v>4</v>
      </c>
      <c r="B74" s="105">
        <v>2</v>
      </c>
      <c r="C74" s="106">
        <v>3</v>
      </c>
      <c r="D74" s="95">
        <v>962060</v>
      </c>
      <c r="E74" s="45" t="s">
        <v>155</v>
      </c>
      <c r="F74" s="107">
        <v>266.83937823834196</v>
      </c>
      <c r="G74" s="107">
        <v>321.24352331606218</v>
      </c>
      <c r="H74" s="107">
        <v>145.07772020725389</v>
      </c>
      <c r="I74" s="107">
        <v>199.48186528497408</v>
      </c>
      <c r="J74" s="107">
        <v>121.76165803108807</v>
      </c>
      <c r="K74" s="107">
        <v>51.813471502590673</v>
      </c>
      <c r="L74" s="107">
        <v>69.948186528497416</v>
      </c>
    </row>
    <row r="75" spans="1:12" s="13" customFormat="1" ht="12.75">
      <c r="A75" s="105">
        <v>4</v>
      </c>
      <c r="B75" s="105">
        <v>2</v>
      </c>
      <c r="C75" s="106">
        <v>3</v>
      </c>
      <c r="D75" s="95">
        <v>362040</v>
      </c>
      <c r="E75" s="45" t="s">
        <v>70</v>
      </c>
      <c r="F75" s="107">
        <v>323.6373165618449</v>
      </c>
      <c r="G75" s="107">
        <v>408.80503144654085</v>
      </c>
      <c r="H75" s="107">
        <v>167.71488469601678</v>
      </c>
      <c r="I75" s="107">
        <v>252.88259958071279</v>
      </c>
      <c r="J75" s="107">
        <v>155.92243186582809</v>
      </c>
      <c r="K75" s="107">
        <v>81.236897274633137</v>
      </c>
      <c r="L75" s="107">
        <v>74.685534591194966</v>
      </c>
    </row>
    <row r="76" spans="1:12" s="13" customFormat="1" ht="12.75">
      <c r="A76" s="98"/>
      <c r="B76" s="98"/>
      <c r="C76" s="98"/>
      <c r="D76" s="108"/>
      <c r="E76" s="88" t="s">
        <v>211</v>
      </c>
      <c r="F76" s="201">
        <v>426.10614666618432</v>
      </c>
      <c r="G76" s="201">
        <v>545.49401251763686</v>
      </c>
      <c r="H76" s="201">
        <v>231.97424116348901</v>
      </c>
      <c r="I76" s="201">
        <v>351.36210701494156</v>
      </c>
      <c r="J76" s="201">
        <v>194.13190550269528</v>
      </c>
      <c r="K76" s="201">
        <v>96.812705763177888</v>
      </c>
      <c r="L76" s="201">
        <v>97.319199739517387</v>
      </c>
    </row>
    <row r="77" spans="1:12" s="13" customFormat="1" ht="12.75">
      <c r="A77" s="105">
        <v>5</v>
      </c>
      <c r="B77" s="105">
        <v>3</v>
      </c>
      <c r="C77" s="106">
        <v>3</v>
      </c>
      <c r="D77" s="95">
        <v>770004</v>
      </c>
      <c r="E77" s="45" t="s">
        <v>129</v>
      </c>
      <c r="F77" s="107">
        <v>189.77496629679561</v>
      </c>
      <c r="G77" s="107">
        <v>274.81074354454012</v>
      </c>
      <c r="H77" s="107">
        <v>91.257907290262366</v>
      </c>
      <c r="I77" s="107">
        <v>176.29368453800683</v>
      </c>
      <c r="J77" s="107">
        <v>98.517059006533231</v>
      </c>
      <c r="K77" s="107">
        <v>62.221300425178896</v>
      </c>
      <c r="L77" s="107">
        <v>36.295758581354349</v>
      </c>
    </row>
    <row r="78" spans="1:12" s="13" customFormat="1" ht="12.75">
      <c r="A78" s="105">
        <v>5</v>
      </c>
      <c r="B78" s="105">
        <v>3</v>
      </c>
      <c r="C78" s="106">
        <v>3</v>
      </c>
      <c r="D78" s="95">
        <v>570008</v>
      </c>
      <c r="E78" s="45" t="s">
        <v>119</v>
      </c>
      <c r="F78" s="107">
        <v>402.85637294529772</v>
      </c>
      <c r="G78" s="107">
        <v>408.24575586095398</v>
      </c>
      <c r="H78" s="107">
        <v>235.78550255995691</v>
      </c>
      <c r="I78" s="107">
        <v>241.17488547561311</v>
      </c>
      <c r="J78" s="107">
        <v>167.07087038534087</v>
      </c>
      <c r="K78" s="107">
        <v>60.630557801131786</v>
      </c>
      <c r="L78" s="107">
        <v>106.44031258420911</v>
      </c>
    </row>
    <row r="79" spans="1:12" s="13" customFormat="1" ht="12.75">
      <c r="A79" s="105">
        <v>5</v>
      </c>
      <c r="B79" s="105">
        <v>3</v>
      </c>
      <c r="C79" s="106">
        <v>3</v>
      </c>
      <c r="D79" s="95">
        <v>362004</v>
      </c>
      <c r="E79" s="45" t="s">
        <v>238</v>
      </c>
      <c r="F79" s="107">
        <v>499.78079789565976</v>
      </c>
      <c r="G79" s="107">
        <v>565.54142919772028</v>
      </c>
      <c r="H79" s="107">
        <v>263.04252520824201</v>
      </c>
      <c r="I79" s="107">
        <v>328.80315651030253</v>
      </c>
      <c r="J79" s="107">
        <v>236.7382726874178</v>
      </c>
      <c r="K79" s="107">
        <v>109.60105217010083</v>
      </c>
      <c r="L79" s="107">
        <v>127.13722051731698</v>
      </c>
    </row>
    <row r="80" spans="1:12" s="13" customFormat="1" ht="12.75">
      <c r="A80" s="105">
        <v>5</v>
      </c>
      <c r="B80" s="105">
        <v>3</v>
      </c>
      <c r="C80" s="106">
        <v>3</v>
      </c>
      <c r="D80" s="95">
        <v>362012</v>
      </c>
      <c r="E80" s="45" t="s">
        <v>64</v>
      </c>
      <c r="F80" s="107">
        <v>198.46277389009978</v>
      </c>
      <c r="G80" s="107">
        <v>247.79167144659863</v>
      </c>
      <c r="H80" s="107">
        <v>97.510611448892973</v>
      </c>
      <c r="I80" s="107">
        <v>146.83950900539176</v>
      </c>
      <c r="J80" s="107">
        <v>100.95216244120684</v>
      </c>
      <c r="K80" s="107">
        <v>43.592979235975683</v>
      </c>
      <c r="L80" s="107">
        <v>57.359183205231162</v>
      </c>
    </row>
    <row r="81" spans="1:12" s="13" customFormat="1" ht="12.75">
      <c r="A81" s="105">
        <v>5</v>
      </c>
      <c r="B81" s="105">
        <v>3</v>
      </c>
      <c r="C81" s="110">
        <v>3</v>
      </c>
      <c r="D81" s="95">
        <v>362016</v>
      </c>
      <c r="E81" s="45" t="s">
        <v>239</v>
      </c>
      <c r="F81" s="107">
        <v>624.15806017063312</v>
      </c>
      <c r="G81" s="107">
        <v>736.41670408621462</v>
      </c>
      <c r="H81" s="107">
        <v>372.69869779973055</v>
      </c>
      <c r="I81" s="107">
        <v>484.95734171531205</v>
      </c>
      <c r="J81" s="107">
        <v>251.45936237090254</v>
      </c>
      <c r="K81" s="107">
        <v>154.91692860350247</v>
      </c>
      <c r="L81" s="107">
        <v>96.542433767400084</v>
      </c>
    </row>
    <row r="82" spans="1:12" s="13" customFormat="1" ht="12.75">
      <c r="A82" s="105">
        <v>5</v>
      </c>
      <c r="B82" s="105">
        <v>3</v>
      </c>
      <c r="C82" s="106">
        <v>3</v>
      </c>
      <c r="D82" s="95">
        <v>154008</v>
      </c>
      <c r="E82" s="45" t="s">
        <v>25</v>
      </c>
      <c r="F82" s="107">
        <v>370.79199869897542</v>
      </c>
      <c r="G82" s="107">
        <v>370.79199869897542</v>
      </c>
      <c r="H82" s="107">
        <v>167.50691169295823</v>
      </c>
      <c r="I82" s="107">
        <v>167.50691169295823</v>
      </c>
      <c r="J82" s="107">
        <v>203.28508700601725</v>
      </c>
      <c r="K82" s="107">
        <v>108.96080663522524</v>
      </c>
      <c r="L82" s="107">
        <v>94.32428037079201</v>
      </c>
    </row>
    <row r="83" spans="1:12" s="13" customFormat="1" ht="12.75">
      <c r="A83" s="105">
        <v>5</v>
      </c>
      <c r="B83" s="105">
        <v>3</v>
      </c>
      <c r="C83" s="106">
        <v>3</v>
      </c>
      <c r="D83" s="95">
        <v>954008</v>
      </c>
      <c r="E83" s="45" t="s">
        <v>138</v>
      </c>
      <c r="F83" s="107">
        <v>406.84660961158659</v>
      </c>
      <c r="G83" s="107">
        <v>495.06254114549046</v>
      </c>
      <c r="H83" s="107">
        <v>209.34825543120473</v>
      </c>
      <c r="I83" s="107">
        <v>297.56418696510866</v>
      </c>
      <c r="J83" s="107">
        <v>197.49835418038185</v>
      </c>
      <c r="K83" s="107">
        <v>88.215931533903884</v>
      </c>
      <c r="L83" s="107">
        <v>109.28242264647794</v>
      </c>
    </row>
    <row r="84" spans="1:12" s="13" customFormat="1" ht="12.75">
      <c r="A84" s="105">
        <v>5</v>
      </c>
      <c r="B84" s="105">
        <v>3</v>
      </c>
      <c r="C84" s="106">
        <v>3</v>
      </c>
      <c r="D84" s="95">
        <v>362020</v>
      </c>
      <c r="E84" s="45" t="s">
        <v>65</v>
      </c>
      <c r="F84" s="107">
        <v>237.61959835979391</v>
      </c>
      <c r="G84" s="107">
        <v>323.83555882662182</v>
      </c>
      <c r="H84" s="107">
        <v>126.16969824413836</v>
      </c>
      <c r="I84" s="107">
        <v>212.38565871096625</v>
      </c>
      <c r="J84" s="107">
        <v>111.44990011565557</v>
      </c>
      <c r="K84" s="107">
        <v>42.056566081379458</v>
      </c>
      <c r="L84" s="107">
        <v>69.393334034276108</v>
      </c>
    </row>
    <row r="85" spans="1:12" s="13" customFormat="1" ht="12.75">
      <c r="A85" s="105">
        <v>5</v>
      </c>
      <c r="B85" s="105">
        <v>3</v>
      </c>
      <c r="C85" s="106">
        <v>3</v>
      </c>
      <c r="D85" s="95">
        <v>370012</v>
      </c>
      <c r="E85" s="45" t="s">
        <v>72</v>
      </c>
      <c r="F85" s="107">
        <v>459.43637916310843</v>
      </c>
      <c r="G85" s="107">
        <v>645.60204953031598</v>
      </c>
      <c r="H85" s="107">
        <v>256.19128949615714</v>
      </c>
      <c r="I85" s="107">
        <v>442.35695986336464</v>
      </c>
      <c r="J85" s="107">
        <v>203.24508966695132</v>
      </c>
      <c r="K85" s="107">
        <v>88.812980358667815</v>
      </c>
      <c r="L85" s="107">
        <v>114.43210930828353</v>
      </c>
    </row>
    <row r="86" spans="1:12" s="13" customFormat="1" ht="12.75">
      <c r="A86" s="105">
        <v>5</v>
      </c>
      <c r="B86" s="105">
        <v>3</v>
      </c>
      <c r="C86" s="106">
        <v>3</v>
      </c>
      <c r="D86" s="95">
        <v>154012</v>
      </c>
      <c r="E86" s="45" t="s">
        <v>26</v>
      </c>
      <c r="F86" s="107">
        <v>755.38461538461536</v>
      </c>
      <c r="G86" s="107">
        <v>755.38461538461536</v>
      </c>
      <c r="H86" s="107">
        <v>504.61538461538458</v>
      </c>
      <c r="I86" s="107">
        <v>504.61538461538458</v>
      </c>
      <c r="J86" s="107">
        <v>250.76923076923077</v>
      </c>
      <c r="K86" s="107">
        <v>118.46153846153847</v>
      </c>
      <c r="L86" s="107">
        <v>132.30769230769229</v>
      </c>
    </row>
    <row r="87" spans="1:12" s="13" customFormat="1" ht="12.75">
      <c r="A87" s="105">
        <v>5</v>
      </c>
      <c r="B87" s="105">
        <v>3</v>
      </c>
      <c r="C87" s="106">
        <v>3</v>
      </c>
      <c r="D87" s="95">
        <v>154016</v>
      </c>
      <c r="E87" s="45" t="s">
        <v>27</v>
      </c>
      <c r="F87" s="107">
        <v>447.22973935336847</v>
      </c>
      <c r="G87" s="107">
        <v>447.22973935336847</v>
      </c>
      <c r="H87" s="107">
        <v>205.09898874804159</v>
      </c>
      <c r="I87" s="107">
        <v>205.09898874804159</v>
      </c>
      <c r="J87" s="107">
        <v>242.13075060532688</v>
      </c>
      <c r="K87" s="107">
        <v>129.61116650049851</v>
      </c>
      <c r="L87" s="107">
        <v>112.51958410482837</v>
      </c>
    </row>
    <row r="88" spans="1:12" s="13" customFormat="1" ht="12.75">
      <c r="A88" s="105">
        <v>5</v>
      </c>
      <c r="B88" s="105">
        <v>3</v>
      </c>
      <c r="C88" s="106">
        <v>3</v>
      </c>
      <c r="D88" s="95">
        <v>566012</v>
      </c>
      <c r="E88" s="45" t="s">
        <v>115</v>
      </c>
      <c r="F88" s="107">
        <v>155.85048094484353</v>
      </c>
      <c r="G88" s="107">
        <v>220.38232071106782</v>
      </c>
      <c r="H88" s="107">
        <v>73.054912942895399</v>
      </c>
      <c r="I88" s="107">
        <v>137.58675270911971</v>
      </c>
      <c r="J88" s="107">
        <v>82.795568001948141</v>
      </c>
      <c r="K88" s="107">
        <v>40.180202118592476</v>
      </c>
      <c r="L88" s="107">
        <v>42.615365883355658</v>
      </c>
    </row>
    <row r="89" spans="1:12" s="13" customFormat="1" ht="12.75">
      <c r="A89" s="105">
        <v>5</v>
      </c>
      <c r="B89" s="105">
        <v>3</v>
      </c>
      <c r="C89" s="106">
        <v>3</v>
      </c>
      <c r="D89" s="95">
        <v>554020</v>
      </c>
      <c r="E89" s="45" t="s">
        <v>101</v>
      </c>
      <c r="F89" s="107">
        <v>343.08061505643946</v>
      </c>
      <c r="G89" s="107">
        <v>415.96302550884366</v>
      </c>
      <c r="H89" s="107">
        <v>159.98577904186294</v>
      </c>
      <c r="I89" s="107">
        <v>232.8681894942672</v>
      </c>
      <c r="J89" s="107">
        <v>183.09483601457649</v>
      </c>
      <c r="K89" s="107">
        <v>127.09981334992446</v>
      </c>
      <c r="L89" s="107">
        <v>55.995022664652041</v>
      </c>
    </row>
    <row r="90" spans="1:12" s="13" customFormat="1" ht="12.75">
      <c r="A90" s="105">
        <v>5</v>
      </c>
      <c r="B90" s="105">
        <v>3</v>
      </c>
      <c r="C90" s="106">
        <v>3</v>
      </c>
      <c r="D90" s="95">
        <v>374012</v>
      </c>
      <c r="E90" s="45" t="s">
        <v>75</v>
      </c>
      <c r="F90" s="107">
        <v>511.29943502824864</v>
      </c>
      <c r="G90" s="107">
        <v>667.60828625235399</v>
      </c>
      <c r="H90" s="107">
        <v>289.07721280602635</v>
      </c>
      <c r="I90" s="107">
        <v>445.38606403013182</v>
      </c>
      <c r="J90" s="107">
        <v>222.22222222222226</v>
      </c>
      <c r="K90" s="107">
        <v>109.22787193973637</v>
      </c>
      <c r="L90" s="107">
        <v>112.9943502824859</v>
      </c>
    </row>
    <row r="91" spans="1:12" s="13" customFormat="1" ht="12.75">
      <c r="A91" s="105">
        <v>5</v>
      </c>
      <c r="B91" s="105">
        <v>3</v>
      </c>
      <c r="C91" s="106">
        <v>3</v>
      </c>
      <c r="D91" s="95">
        <v>158008</v>
      </c>
      <c r="E91" s="45" t="s">
        <v>31</v>
      </c>
      <c r="F91" s="107">
        <v>215.76622494053686</v>
      </c>
      <c r="G91" s="107">
        <v>251.44410465511382</v>
      </c>
      <c r="H91" s="107">
        <v>105.3346924906558</v>
      </c>
      <c r="I91" s="107">
        <v>141.01257220523274</v>
      </c>
      <c r="J91" s="107">
        <v>110.43153244988108</v>
      </c>
      <c r="K91" s="107">
        <v>45.871559633027523</v>
      </c>
      <c r="L91" s="107">
        <v>64.559972816853559</v>
      </c>
    </row>
    <row r="92" spans="1:12" s="13" customFormat="1" ht="12.75">
      <c r="A92" s="105">
        <v>5</v>
      </c>
      <c r="B92" s="105">
        <v>3</v>
      </c>
      <c r="C92" s="106">
        <v>3</v>
      </c>
      <c r="D92" s="95">
        <v>158012</v>
      </c>
      <c r="E92" s="45" t="s">
        <v>32</v>
      </c>
      <c r="F92" s="107">
        <v>341.62080091098881</v>
      </c>
      <c r="G92" s="107">
        <v>476.37122793699001</v>
      </c>
      <c r="H92" s="107">
        <v>210.66616056177642</v>
      </c>
      <c r="I92" s="107">
        <v>345.4165875877776</v>
      </c>
      <c r="J92" s="107">
        <v>130.95464034921238</v>
      </c>
      <c r="K92" s="107">
        <v>68.324160182197758</v>
      </c>
      <c r="L92" s="107">
        <v>62.630480167014618</v>
      </c>
    </row>
    <row r="93" spans="1:12" s="13" customFormat="1" ht="12.75">
      <c r="A93" s="105">
        <v>5</v>
      </c>
      <c r="B93" s="105">
        <v>3</v>
      </c>
      <c r="C93" s="106">
        <v>3</v>
      </c>
      <c r="D93" s="95">
        <v>334016</v>
      </c>
      <c r="E93" s="45" t="s">
        <v>59</v>
      </c>
      <c r="F93" s="107">
        <v>591.58782628519316</v>
      </c>
      <c r="G93" s="107">
        <v>702.15433717086512</v>
      </c>
      <c r="H93" s="107">
        <v>339.67855921577569</v>
      </c>
      <c r="I93" s="107">
        <v>450.24507010144765</v>
      </c>
      <c r="J93" s="107">
        <v>251.90926706941755</v>
      </c>
      <c r="K93" s="107">
        <v>147.04206086857405</v>
      </c>
      <c r="L93" s="107">
        <v>104.8672062008435</v>
      </c>
    </row>
    <row r="94" spans="1:12" s="13" customFormat="1" ht="12.75">
      <c r="A94" s="105">
        <v>5</v>
      </c>
      <c r="B94" s="105">
        <v>3</v>
      </c>
      <c r="C94" s="106">
        <v>3</v>
      </c>
      <c r="D94" s="95">
        <v>166012</v>
      </c>
      <c r="E94" s="45" t="s">
        <v>45</v>
      </c>
      <c r="F94" s="107">
        <v>222.25628448804414</v>
      </c>
      <c r="G94" s="107">
        <v>223.78908645003065</v>
      </c>
      <c r="H94" s="107">
        <v>124.15695892090743</v>
      </c>
      <c r="I94" s="107">
        <v>125.68976088289391</v>
      </c>
      <c r="J94" s="107">
        <v>98.099325567136717</v>
      </c>
      <c r="K94" s="107">
        <v>47.516860821581851</v>
      </c>
      <c r="L94" s="107">
        <v>50.582464745554873</v>
      </c>
    </row>
    <row r="95" spans="1:12" s="13" customFormat="1" ht="12.75">
      <c r="A95" s="105">
        <v>5</v>
      </c>
      <c r="B95" s="105">
        <v>3</v>
      </c>
      <c r="C95" s="106">
        <v>3</v>
      </c>
      <c r="D95" s="95">
        <v>766040</v>
      </c>
      <c r="E95" s="45" t="s">
        <v>127</v>
      </c>
      <c r="F95" s="107">
        <v>211.53148797292394</v>
      </c>
      <c r="G95" s="107">
        <v>329.98912123776142</v>
      </c>
      <c r="H95" s="107">
        <v>94.282606067931823</v>
      </c>
      <c r="I95" s="107">
        <v>212.74023933276925</v>
      </c>
      <c r="J95" s="107">
        <v>117.24888190499215</v>
      </c>
      <c r="K95" s="107">
        <v>55.602562552882873</v>
      </c>
      <c r="L95" s="107">
        <v>61.646319352109266</v>
      </c>
    </row>
    <row r="96" spans="1:12" s="13" customFormat="1" ht="12.75">
      <c r="A96" s="105">
        <v>5</v>
      </c>
      <c r="B96" s="105">
        <v>3</v>
      </c>
      <c r="C96" s="106">
        <v>3</v>
      </c>
      <c r="D96" s="95">
        <v>766044</v>
      </c>
      <c r="E96" s="45" t="s">
        <v>128</v>
      </c>
      <c r="F96" s="107">
        <v>236.49489668907145</v>
      </c>
      <c r="G96" s="107">
        <v>287.52800597460794</v>
      </c>
      <c r="H96" s="107">
        <v>119.49215832710979</v>
      </c>
      <c r="I96" s="107">
        <v>170.52526761264627</v>
      </c>
      <c r="J96" s="107">
        <v>117.00273836196166</v>
      </c>
      <c r="K96" s="107">
        <v>75.927308937017671</v>
      </c>
      <c r="L96" s="107">
        <v>41.075429424943991</v>
      </c>
    </row>
    <row r="97" spans="1:12" s="13" customFormat="1" ht="12.75">
      <c r="A97" s="105">
        <v>5</v>
      </c>
      <c r="B97" s="105">
        <v>3</v>
      </c>
      <c r="C97" s="106">
        <v>3</v>
      </c>
      <c r="D97" s="95">
        <v>758024</v>
      </c>
      <c r="E97" s="45" t="s">
        <v>124</v>
      </c>
      <c r="F97" s="107">
        <v>231.00227215349659</v>
      </c>
      <c r="G97" s="107">
        <v>308.00302953799542</v>
      </c>
      <c r="H97" s="107">
        <v>118.65690482201464</v>
      </c>
      <c r="I97" s="107">
        <v>195.65766220651349</v>
      </c>
      <c r="J97" s="107">
        <v>112.34536733148197</v>
      </c>
      <c r="K97" s="107">
        <v>56.803837414794252</v>
      </c>
      <c r="L97" s="107">
        <v>55.541529916687708</v>
      </c>
    </row>
    <row r="98" spans="1:12" s="13" customFormat="1" ht="12.75">
      <c r="A98" s="105">
        <v>5</v>
      </c>
      <c r="B98" s="105">
        <v>3</v>
      </c>
      <c r="C98" s="106">
        <v>3</v>
      </c>
      <c r="D98" s="95">
        <v>382032</v>
      </c>
      <c r="E98" s="45" t="s">
        <v>89</v>
      </c>
      <c r="F98" s="107">
        <v>301.04971281441868</v>
      </c>
      <c r="G98" s="107">
        <v>449.59397900574368</v>
      </c>
      <c r="H98" s="107">
        <v>205.98138245197069</v>
      </c>
      <c r="I98" s="107">
        <v>354.52564864329571</v>
      </c>
      <c r="J98" s="107">
        <v>95.068330362448009</v>
      </c>
      <c r="K98" s="107">
        <v>29.708853238265004</v>
      </c>
      <c r="L98" s="107">
        <v>65.359477124183002</v>
      </c>
    </row>
    <row r="99" spans="1:12" s="13" customFormat="1" ht="12.75">
      <c r="A99" s="105">
        <v>5</v>
      </c>
      <c r="B99" s="105">
        <v>3</v>
      </c>
      <c r="C99" s="106">
        <v>3</v>
      </c>
      <c r="D99" s="95">
        <v>158024</v>
      </c>
      <c r="E99" s="45" t="s">
        <v>35</v>
      </c>
      <c r="F99" s="107">
        <v>316.5759149043941</v>
      </c>
      <c r="G99" s="107">
        <v>467.26605039888562</v>
      </c>
      <c r="H99" s="107">
        <v>176.0162086868431</v>
      </c>
      <c r="I99" s="107">
        <v>326.70634418133471</v>
      </c>
      <c r="J99" s="107">
        <v>140.55970621755097</v>
      </c>
      <c r="K99" s="107">
        <v>64.581486640496394</v>
      </c>
      <c r="L99" s="107">
        <v>75.978219577054574</v>
      </c>
    </row>
    <row r="100" spans="1:12" s="13" customFormat="1" ht="12.75">
      <c r="A100" s="105">
        <v>5</v>
      </c>
      <c r="B100" s="105">
        <v>3</v>
      </c>
      <c r="C100" s="106">
        <v>3</v>
      </c>
      <c r="D100" s="95">
        <v>166016</v>
      </c>
      <c r="E100" s="45" t="s">
        <v>255</v>
      </c>
      <c r="F100" s="107">
        <v>519.23795293238697</v>
      </c>
      <c r="G100" s="107">
        <v>541.65110197982813</v>
      </c>
      <c r="H100" s="107">
        <v>287.63541277549496</v>
      </c>
      <c r="I100" s="107">
        <v>310.04856182293616</v>
      </c>
      <c r="J100" s="107">
        <v>231.60254015689205</v>
      </c>
      <c r="K100" s="107">
        <v>125.76266965508655</v>
      </c>
      <c r="L100" s="107">
        <v>105.83987050180551</v>
      </c>
    </row>
    <row r="101" spans="1:12" s="13" customFormat="1" ht="12.75">
      <c r="A101" s="105">
        <v>5</v>
      </c>
      <c r="B101" s="105">
        <v>3</v>
      </c>
      <c r="C101" s="106">
        <v>3</v>
      </c>
      <c r="D101" s="95">
        <v>978028</v>
      </c>
      <c r="E101" s="45" t="s">
        <v>163</v>
      </c>
      <c r="F101" s="107">
        <v>669.48555320648347</v>
      </c>
      <c r="G101" s="107">
        <v>865.63307493540049</v>
      </c>
      <c r="H101" s="107">
        <v>422.83298097251588</v>
      </c>
      <c r="I101" s="107">
        <v>618.9805027014329</v>
      </c>
      <c r="J101" s="107">
        <v>246.65257223396762</v>
      </c>
      <c r="K101" s="107">
        <v>65.774019262391349</v>
      </c>
      <c r="L101" s="107">
        <v>180.87855297157626</v>
      </c>
    </row>
    <row r="102" spans="1:12" s="13" customFormat="1" ht="12.75">
      <c r="A102" s="105">
        <v>5</v>
      </c>
      <c r="B102" s="105">
        <v>3</v>
      </c>
      <c r="C102" s="106">
        <v>3</v>
      </c>
      <c r="D102" s="95">
        <v>974040</v>
      </c>
      <c r="E102" s="45" t="s">
        <v>158</v>
      </c>
      <c r="F102" s="107">
        <v>404.9942293568356</v>
      </c>
      <c r="G102" s="107">
        <v>454.30699821634676</v>
      </c>
      <c r="H102" s="107">
        <v>204.5955303745672</v>
      </c>
      <c r="I102" s="107">
        <v>253.9082992340783</v>
      </c>
      <c r="J102" s="107">
        <v>200.39869898226843</v>
      </c>
      <c r="K102" s="107">
        <v>88.133459238275123</v>
      </c>
      <c r="L102" s="107">
        <v>112.26523974399329</v>
      </c>
    </row>
    <row r="103" spans="1:12" s="13" customFormat="1" ht="12.75">
      <c r="A103" s="105">
        <v>5</v>
      </c>
      <c r="B103" s="105">
        <v>3</v>
      </c>
      <c r="C103" s="106">
        <v>3</v>
      </c>
      <c r="D103" s="95">
        <v>170044</v>
      </c>
      <c r="E103" s="45" t="s">
        <v>52</v>
      </c>
      <c r="F103" s="107">
        <v>728.99191703522945</v>
      </c>
      <c r="G103" s="107">
        <v>728.99191703522945</v>
      </c>
      <c r="H103" s="107">
        <v>393.47262467591889</v>
      </c>
      <c r="I103" s="107">
        <v>393.47262467591889</v>
      </c>
      <c r="J103" s="107">
        <v>335.51929235931067</v>
      </c>
      <c r="K103" s="107">
        <v>181.48543541253625</v>
      </c>
      <c r="L103" s="107">
        <v>154.03385694677445</v>
      </c>
    </row>
    <row r="104" spans="1:12" s="13" customFormat="1" ht="12.75">
      <c r="A104" s="105">
        <v>5</v>
      </c>
      <c r="B104" s="105">
        <v>3</v>
      </c>
      <c r="C104" s="106">
        <v>3</v>
      </c>
      <c r="D104" s="95">
        <v>562036</v>
      </c>
      <c r="E104" s="45" t="s">
        <v>113</v>
      </c>
      <c r="F104" s="107">
        <v>379.60122699386505</v>
      </c>
      <c r="G104" s="107">
        <v>433.28220858895708</v>
      </c>
      <c r="H104" s="107">
        <v>176.38036809815949</v>
      </c>
      <c r="I104" s="107">
        <v>230.06134969325151</v>
      </c>
      <c r="J104" s="107">
        <v>203.22085889570553</v>
      </c>
      <c r="K104" s="107">
        <v>80.521472392638046</v>
      </c>
      <c r="L104" s="107">
        <v>122.69938650306749</v>
      </c>
    </row>
    <row r="105" spans="1:12" s="13" customFormat="1" ht="12.75">
      <c r="A105" s="105">
        <v>5</v>
      </c>
      <c r="B105" s="105">
        <v>3</v>
      </c>
      <c r="C105" s="106">
        <v>3</v>
      </c>
      <c r="D105" s="95">
        <v>978040</v>
      </c>
      <c r="E105" s="45" t="s">
        <v>166</v>
      </c>
      <c r="F105" s="107">
        <v>455.60121493657317</v>
      </c>
      <c r="G105" s="107">
        <v>561.01482937287835</v>
      </c>
      <c r="H105" s="107">
        <v>219.7605860282294</v>
      </c>
      <c r="I105" s="107">
        <v>325.17420046453458</v>
      </c>
      <c r="J105" s="107">
        <v>235.84062890834375</v>
      </c>
      <c r="K105" s="107">
        <v>110.77362872967662</v>
      </c>
      <c r="L105" s="107">
        <v>125.06700017866714</v>
      </c>
    </row>
    <row r="106" spans="1:12" s="13" customFormat="1" ht="12.75">
      <c r="A106" s="105">
        <v>5</v>
      </c>
      <c r="B106" s="105">
        <v>3</v>
      </c>
      <c r="C106" s="106">
        <v>3</v>
      </c>
      <c r="D106" s="95">
        <v>158036</v>
      </c>
      <c r="E106" s="45" t="s">
        <v>39</v>
      </c>
      <c r="F106" s="107">
        <v>385.10260957689383</v>
      </c>
      <c r="G106" s="107">
        <v>387.63617937674184</v>
      </c>
      <c r="H106" s="107">
        <v>220.42057258677477</v>
      </c>
      <c r="I106" s="107">
        <v>222.95414238662275</v>
      </c>
      <c r="J106" s="107">
        <v>164.68203699011909</v>
      </c>
      <c r="K106" s="107">
        <v>91.208512794527479</v>
      </c>
      <c r="L106" s="107">
        <v>73.473524195591594</v>
      </c>
    </row>
    <row r="107" spans="1:12" s="13" customFormat="1" ht="12.75">
      <c r="A107" s="105">
        <v>5</v>
      </c>
      <c r="B107" s="105">
        <v>3</v>
      </c>
      <c r="C107" s="106">
        <v>3</v>
      </c>
      <c r="D107" s="95">
        <v>334036</v>
      </c>
      <c r="E107" s="45" t="s">
        <v>61</v>
      </c>
      <c r="F107" s="107">
        <v>407.55595807995854</v>
      </c>
      <c r="G107" s="107">
        <v>480.0103506275068</v>
      </c>
      <c r="H107" s="107">
        <v>190.19278043731401</v>
      </c>
      <c r="I107" s="107">
        <v>262.64717298486221</v>
      </c>
      <c r="J107" s="107">
        <v>217.36317764264462</v>
      </c>
      <c r="K107" s="107">
        <v>102.21244662957693</v>
      </c>
      <c r="L107" s="107">
        <v>115.1507310130677</v>
      </c>
    </row>
    <row r="108" spans="1:12" s="13" customFormat="1" ht="12.75">
      <c r="A108" s="98"/>
      <c r="B108" s="98"/>
      <c r="C108" s="98"/>
      <c r="D108" s="108"/>
      <c r="E108" s="102" t="s">
        <v>212</v>
      </c>
      <c r="F108" s="201">
        <v>386.5872307325136</v>
      </c>
      <c r="G108" s="201">
        <v>462.95887068973138</v>
      </c>
      <c r="H108" s="201">
        <v>209.53584782243593</v>
      </c>
      <c r="I108" s="201">
        <v>285.90748777965371</v>
      </c>
      <c r="J108" s="201">
        <v>177.05138291007768</v>
      </c>
      <c r="K108" s="201">
        <v>86.978812173497971</v>
      </c>
      <c r="L108" s="201">
        <v>90.072570736579721</v>
      </c>
    </row>
    <row r="109" spans="1:12" s="13" customFormat="1" ht="12.75">
      <c r="A109" s="105">
        <v>6</v>
      </c>
      <c r="B109" s="105">
        <v>4</v>
      </c>
      <c r="C109" s="106">
        <v>3</v>
      </c>
      <c r="D109" s="95">
        <v>554004</v>
      </c>
      <c r="E109" s="45" t="s">
        <v>98</v>
      </c>
      <c r="F109" s="107">
        <v>212.78966131907308</v>
      </c>
      <c r="G109" s="107">
        <v>258.46702317290556</v>
      </c>
      <c r="H109" s="107">
        <v>137.03208556149733</v>
      </c>
      <c r="I109" s="107">
        <v>182.70944741532978</v>
      </c>
      <c r="J109" s="107">
        <v>75.757575757575765</v>
      </c>
      <c r="K109" s="107">
        <v>61.274509803921568</v>
      </c>
      <c r="L109" s="107">
        <v>14.48306595365419</v>
      </c>
    </row>
    <row r="110" spans="1:12" s="13" customFormat="1" ht="12.75">
      <c r="A110" s="105">
        <v>6</v>
      </c>
      <c r="B110" s="105">
        <v>4</v>
      </c>
      <c r="C110" s="106">
        <v>3</v>
      </c>
      <c r="D110" s="95">
        <v>382008</v>
      </c>
      <c r="E110" s="45" t="s">
        <v>84</v>
      </c>
      <c r="F110" s="107">
        <v>187.74499690530223</v>
      </c>
      <c r="G110" s="107">
        <v>224.88136991953786</v>
      </c>
      <c r="H110" s="107">
        <v>80.462141530843809</v>
      </c>
      <c r="I110" s="107">
        <v>117.59851454507944</v>
      </c>
      <c r="J110" s="107">
        <v>107.28285537445844</v>
      </c>
      <c r="K110" s="107">
        <v>26.820713843614609</v>
      </c>
      <c r="L110" s="107">
        <v>80.462141530843809</v>
      </c>
    </row>
    <row r="111" spans="1:12" s="13" customFormat="1" ht="12.75">
      <c r="A111" s="105">
        <v>6</v>
      </c>
      <c r="B111" s="105">
        <v>4</v>
      </c>
      <c r="C111" s="110">
        <v>3</v>
      </c>
      <c r="D111" s="95">
        <v>554012</v>
      </c>
      <c r="E111" s="45" t="s">
        <v>100</v>
      </c>
      <c r="F111" s="107">
        <v>451.91451469278718</v>
      </c>
      <c r="G111" s="107">
        <v>657.83615316117539</v>
      </c>
      <c r="H111" s="107">
        <v>309.43900267141589</v>
      </c>
      <c r="I111" s="107">
        <v>515.3606411398041</v>
      </c>
      <c r="J111" s="107">
        <v>142.47551202137132</v>
      </c>
      <c r="K111" s="107">
        <v>52.315227070347284</v>
      </c>
      <c r="L111" s="107">
        <v>90.160284951024039</v>
      </c>
    </row>
    <row r="112" spans="1:12" s="13" customFormat="1" ht="12.75">
      <c r="A112" s="105">
        <v>6</v>
      </c>
      <c r="B112" s="105">
        <v>4</v>
      </c>
      <c r="C112" s="106">
        <v>3</v>
      </c>
      <c r="D112" s="95">
        <v>382012</v>
      </c>
      <c r="E112" s="45" t="s">
        <v>85</v>
      </c>
      <c r="F112" s="107">
        <v>299.65580076938653</v>
      </c>
      <c r="G112" s="107">
        <v>348.24863332658435</v>
      </c>
      <c r="H112" s="107">
        <v>189.30957683741647</v>
      </c>
      <c r="I112" s="107">
        <v>237.9024093946143</v>
      </c>
      <c r="J112" s="107">
        <v>110.34622393197006</v>
      </c>
      <c r="K112" s="107">
        <v>45.555780522372949</v>
      </c>
      <c r="L112" s="107">
        <v>64.790443409597103</v>
      </c>
    </row>
    <row r="113" spans="1:12" s="13" customFormat="1" ht="12.75">
      <c r="A113" s="105">
        <v>6</v>
      </c>
      <c r="B113" s="105">
        <v>4</v>
      </c>
      <c r="C113" s="106">
        <v>3</v>
      </c>
      <c r="D113" s="95">
        <v>758004</v>
      </c>
      <c r="E113" s="45" t="s">
        <v>122</v>
      </c>
      <c r="F113" s="107">
        <v>153.07262569832403</v>
      </c>
      <c r="G113" s="107">
        <v>203.35195530726259</v>
      </c>
      <c r="H113" s="107">
        <v>68.156424581005581</v>
      </c>
      <c r="I113" s="107">
        <v>118.43575418994413</v>
      </c>
      <c r="J113" s="107">
        <v>84.916201117318437</v>
      </c>
      <c r="K113" s="107">
        <v>42.458100558659218</v>
      </c>
      <c r="L113" s="107">
        <v>42.458100558659218</v>
      </c>
    </row>
    <row r="114" spans="1:12" s="13" customFormat="1" ht="12.75">
      <c r="A114" s="105">
        <v>6</v>
      </c>
      <c r="B114" s="105">
        <v>4</v>
      </c>
      <c r="C114" s="106">
        <v>3</v>
      </c>
      <c r="D114" s="95">
        <v>558012</v>
      </c>
      <c r="E114" s="45" t="s">
        <v>102</v>
      </c>
      <c r="F114" s="107">
        <v>348.17813765182183</v>
      </c>
      <c r="G114" s="107">
        <v>561.40350877192986</v>
      </c>
      <c r="H114" s="107">
        <v>218.62348178137651</v>
      </c>
      <c r="I114" s="107">
        <v>431.84885290148446</v>
      </c>
      <c r="J114" s="107">
        <v>129.55465587044534</v>
      </c>
      <c r="K114" s="107">
        <v>66.126855600539827</v>
      </c>
      <c r="L114" s="107">
        <v>63.427800269905532</v>
      </c>
    </row>
    <row r="115" spans="1:12" s="13" customFormat="1" ht="12.75">
      <c r="A115" s="105">
        <v>6</v>
      </c>
      <c r="B115" s="105">
        <v>4</v>
      </c>
      <c r="C115" s="106">
        <v>3</v>
      </c>
      <c r="D115" s="95">
        <v>558016</v>
      </c>
      <c r="E115" s="45" t="s">
        <v>103</v>
      </c>
      <c r="F115" s="107">
        <v>386.55642650059059</v>
      </c>
      <c r="G115" s="107">
        <v>507.89219370772042</v>
      </c>
      <c r="H115" s="107">
        <v>206.16342746698163</v>
      </c>
      <c r="I115" s="107">
        <v>327.49919467411149</v>
      </c>
      <c r="J115" s="107">
        <v>180.39299903360896</v>
      </c>
      <c r="K115" s="107">
        <v>100.93417803070979</v>
      </c>
      <c r="L115" s="107">
        <v>79.458821002899171</v>
      </c>
    </row>
    <row r="116" spans="1:12" s="13" customFormat="1" ht="12.75">
      <c r="A116" s="105">
        <v>6</v>
      </c>
      <c r="B116" s="105">
        <v>4</v>
      </c>
      <c r="C116" s="106">
        <v>3</v>
      </c>
      <c r="D116" s="95">
        <v>566008</v>
      </c>
      <c r="E116" s="45" t="s">
        <v>114</v>
      </c>
      <c r="F116" s="107">
        <v>253.3205531973162</v>
      </c>
      <c r="G116" s="107">
        <v>284.81445981103656</v>
      </c>
      <c r="H116" s="107">
        <v>108.17472271669176</v>
      </c>
      <c r="I116" s="107">
        <v>139.66862933041216</v>
      </c>
      <c r="J116" s="107">
        <v>145.1458304806244</v>
      </c>
      <c r="K116" s="107">
        <v>69.834314665206065</v>
      </c>
      <c r="L116" s="107">
        <v>75.311515815418318</v>
      </c>
    </row>
    <row r="117" spans="1:12" s="13" customFormat="1" ht="12.75">
      <c r="A117" s="105">
        <v>6</v>
      </c>
      <c r="B117" s="105">
        <v>4</v>
      </c>
      <c r="C117" s="106">
        <v>3</v>
      </c>
      <c r="D117" s="95">
        <v>370004</v>
      </c>
      <c r="E117" s="45" t="s">
        <v>71</v>
      </c>
      <c r="F117" s="107">
        <v>328.43253497747213</v>
      </c>
      <c r="G117" s="107">
        <v>457.67133032961823</v>
      </c>
      <c r="H117" s="107">
        <v>142.28124258951863</v>
      </c>
      <c r="I117" s="107">
        <v>271.52003794166467</v>
      </c>
      <c r="J117" s="107">
        <v>186.15129238795353</v>
      </c>
      <c r="K117" s="107">
        <v>92.482807683187119</v>
      </c>
      <c r="L117" s="107">
        <v>93.668484704766428</v>
      </c>
    </row>
    <row r="118" spans="1:12" s="13" customFormat="1" ht="12.75">
      <c r="A118" s="105">
        <v>6</v>
      </c>
      <c r="B118" s="105">
        <v>4</v>
      </c>
      <c r="C118" s="106">
        <v>3</v>
      </c>
      <c r="D118" s="95">
        <v>562016</v>
      </c>
      <c r="E118" s="45" t="s">
        <v>108</v>
      </c>
      <c r="F118" s="107">
        <v>369.49247071946462</v>
      </c>
      <c r="G118" s="107">
        <v>494.9804796430563</v>
      </c>
      <c r="H118" s="107">
        <v>188.2320133853876</v>
      </c>
      <c r="I118" s="107">
        <v>313.72002230897937</v>
      </c>
      <c r="J118" s="107">
        <v>181.26045733407696</v>
      </c>
      <c r="K118" s="107">
        <v>105.96765197992192</v>
      </c>
      <c r="L118" s="107">
        <v>75.29280535415505</v>
      </c>
    </row>
    <row r="119" spans="1:12" s="13" customFormat="1" ht="12.75">
      <c r="A119" s="105">
        <v>6</v>
      </c>
      <c r="B119" s="105">
        <v>4</v>
      </c>
      <c r="C119" s="106">
        <v>3</v>
      </c>
      <c r="D119" s="95">
        <v>382020</v>
      </c>
      <c r="E119" s="45" t="s">
        <v>86</v>
      </c>
      <c r="F119" s="107">
        <v>341.31678464074474</v>
      </c>
      <c r="G119" s="107">
        <v>429.55493067002811</v>
      </c>
      <c r="H119" s="107">
        <v>217.20159022592844</v>
      </c>
      <c r="I119" s="107">
        <v>305.43973625521187</v>
      </c>
      <c r="J119" s="107">
        <v>124.11519441481624</v>
      </c>
      <c r="K119" s="107">
        <v>68.845146901968405</v>
      </c>
      <c r="L119" s="107">
        <v>55.270047512847867</v>
      </c>
    </row>
    <row r="120" spans="1:12" s="13" customFormat="1" ht="12.75">
      <c r="A120" s="105">
        <v>6</v>
      </c>
      <c r="B120" s="105">
        <v>4</v>
      </c>
      <c r="C120" s="106">
        <v>3</v>
      </c>
      <c r="D120" s="95">
        <v>954020</v>
      </c>
      <c r="E120" s="45" t="s">
        <v>141</v>
      </c>
      <c r="F120" s="107">
        <v>204.74406991260923</v>
      </c>
      <c r="G120" s="107">
        <v>257.17852684144822</v>
      </c>
      <c r="H120" s="107">
        <v>97.378277153558045</v>
      </c>
      <c r="I120" s="107">
        <v>149.81273408239701</v>
      </c>
      <c r="J120" s="107">
        <v>107.36579275905117</v>
      </c>
      <c r="K120" s="107">
        <v>62.421972534332085</v>
      </c>
      <c r="L120" s="107">
        <v>44.943820224719104</v>
      </c>
    </row>
    <row r="121" spans="1:12" s="13" customFormat="1" ht="12.75">
      <c r="A121" s="105">
        <v>6</v>
      </c>
      <c r="B121" s="105">
        <v>4</v>
      </c>
      <c r="C121" s="106">
        <v>3</v>
      </c>
      <c r="D121" s="95">
        <v>162016</v>
      </c>
      <c r="E121" s="45" t="s">
        <v>42</v>
      </c>
      <c r="F121" s="107">
        <v>275.26173391365722</v>
      </c>
      <c r="G121" s="107">
        <v>388.1896247500294</v>
      </c>
      <c r="H121" s="107">
        <v>158.80484648864839</v>
      </c>
      <c r="I121" s="107">
        <v>271.73273732502059</v>
      </c>
      <c r="J121" s="107">
        <v>116.45688742500882</v>
      </c>
      <c r="K121" s="107">
        <v>34.113633690154103</v>
      </c>
      <c r="L121" s="107">
        <v>82.343253734854727</v>
      </c>
    </row>
    <row r="122" spans="1:12" s="13" customFormat="1" ht="12.75">
      <c r="A122" s="105">
        <v>6</v>
      </c>
      <c r="B122" s="105">
        <v>4</v>
      </c>
      <c r="C122" s="106">
        <v>3</v>
      </c>
      <c r="D122" s="95">
        <v>154032</v>
      </c>
      <c r="E122" s="45" t="s">
        <v>28</v>
      </c>
      <c r="F122" s="107">
        <v>461.98931218755388</v>
      </c>
      <c r="G122" s="107">
        <v>470.60851577314253</v>
      </c>
      <c r="H122" s="107">
        <v>263.74762971901396</v>
      </c>
      <c r="I122" s="107">
        <v>272.36683330460266</v>
      </c>
      <c r="J122" s="107">
        <v>198.24168246853992</v>
      </c>
      <c r="K122" s="107">
        <v>108.60196517841752</v>
      </c>
      <c r="L122" s="107">
        <v>89.639717290122391</v>
      </c>
    </row>
    <row r="123" spans="1:12" s="13" customFormat="1" ht="12.75">
      <c r="A123" s="105">
        <v>6</v>
      </c>
      <c r="B123" s="105">
        <v>4</v>
      </c>
      <c r="C123" s="106">
        <v>3</v>
      </c>
      <c r="D123" s="95">
        <v>382024</v>
      </c>
      <c r="E123" s="45" t="s">
        <v>87</v>
      </c>
      <c r="F123" s="107">
        <v>172.59598450158506</v>
      </c>
      <c r="G123" s="107">
        <v>173.77010684513326</v>
      </c>
      <c r="H123" s="107">
        <v>70.447340612891864</v>
      </c>
      <c r="I123" s="107">
        <v>71.621462956440055</v>
      </c>
      <c r="J123" s="107">
        <v>102.14864388869321</v>
      </c>
      <c r="K123" s="107">
        <v>41.094282024186924</v>
      </c>
      <c r="L123" s="107">
        <v>61.054361864506284</v>
      </c>
    </row>
    <row r="124" spans="1:12" s="13" customFormat="1" ht="12.75">
      <c r="A124" s="105">
        <v>6</v>
      </c>
      <c r="B124" s="105">
        <v>4</v>
      </c>
      <c r="C124" s="106">
        <v>3</v>
      </c>
      <c r="D124" s="95">
        <v>378016</v>
      </c>
      <c r="E124" s="45" t="s">
        <v>80</v>
      </c>
      <c r="F124" s="107">
        <v>352.8752800597461</v>
      </c>
      <c r="G124" s="107">
        <v>371.54592979835701</v>
      </c>
      <c r="H124" s="107">
        <v>214.71247199402538</v>
      </c>
      <c r="I124" s="107">
        <v>233.38312173263628</v>
      </c>
      <c r="J124" s="107">
        <v>138.16280806572067</v>
      </c>
      <c r="K124" s="107">
        <v>48.543689320388346</v>
      </c>
      <c r="L124" s="107">
        <v>89.619118745332329</v>
      </c>
    </row>
    <row r="125" spans="1:12" s="13" customFormat="1" ht="12.75">
      <c r="A125" s="105">
        <v>6</v>
      </c>
      <c r="B125" s="105">
        <v>4</v>
      </c>
      <c r="C125" s="106">
        <v>3</v>
      </c>
      <c r="D125" s="95">
        <v>382028</v>
      </c>
      <c r="E125" s="45" t="s">
        <v>88</v>
      </c>
      <c r="F125" s="107">
        <v>321.53846153846149</v>
      </c>
      <c r="G125" s="107">
        <v>335.38461538461536</v>
      </c>
      <c r="H125" s="107">
        <v>170.76923076923077</v>
      </c>
      <c r="I125" s="107">
        <v>184.61538461538464</v>
      </c>
      <c r="J125" s="107">
        <v>150.76923076923077</v>
      </c>
      <c r="K125" s="107">
        <v>75.384615384615387</v>
      </c>
      <c r="L125" s="107">
        <v>75.384615384615387</v>
      </c>
    </row>
    <row r="126" spans="1:12" s="13" customFormat="1" ht="12.75">
      <c r="A126" s="105">
        <v>6</v>
      </c>
      <c r="B126" s="105">
        <v>4</v>
      </c>
      <c r="C126" s="106">
        <v>3</v>
      </c>
      <c r="D126" s="95">
        <v>382044</v>
      </c>
      <c r="E126" s="45" t="s">
        <v>90</v>
      </c>
      <c r="F126" s="107">
        <v>230.56494447126991</v>
      </c>
      <c r="G126" s="107">
        <v>309.0294543698696</v>
      </c>
      <c r="H126" s="107">
        <v>148.47899565427329</v>
      </c>
      <c r="I126" s="107">
        <v>226.94350555287301</v>
      </c>
      <c r="J126" s="107">
        <v>82.08594881699662</v>
      </c>
      <c r="K126" s="107">
        <v>24.142926122646063</v>
      </c>
      <c r="L126" s="107">
        <v>57.943022694350553</v>
      </c>
    </row>
    <row r="127" spans="1:12" s="13" customFormat="1" ht="12.75">
      <c r="A127" s="105">
        <v>6</v>
      </c>
      <c r="B127" s="105">
        <v>4</v>
      </c>
      <c r="C127" s="106">
        <v>3</v>
      </c>
      <c r="D127" s="95">
        <v>570028</v>
      </c>
      <c r="E127" s="45" t="s">
        <v>120</v>
      </c>
      <c r="F127" s="107">
        <v>663.82978723404244</v>
      </c>
      <c r="G127" s="107">
        <v>762.55319148936167</v>
      </c>
      <c r="H127" s="107">
        <v>498.72340425531917</v>
      </c>
      <c r="I127" s="107">
        <v>597.44680851063833</v>
      </c>
      <c r="J127" s="107">
        <v>165.10638297872339</v>
      </c>
      <c r="K127" s="107">
        <v>54.468085106382979</v>
      </c>
      <c r="L127" s="107">
        <v>110.63829787234043</v>
      </c>
    </row>
    <row r="128" spans="1:12" s="13" customFormat="1" ht="12.75">
      <c r="A128" s="105">
        <v>6</v>
      </c>
      <c r="B128" s="105">
        <v>4</v>
      </c>
      <c r="C128" s="106">
        <v>3</v>
      </c>
      <c r="D128" s="95">
        <v>378024</v>
      </c>
      <c r="E128" s="45" t="s">
        <v>81</v>
      </c>
      <c r="F128" s="107">
        <v>393.93939393939388</v>
      </c>
      <c r="G128" s="107">
        <v>591.80035650623893</v>
      </c>
      <c r="H128" s="107">
        <v>242.42424242424244</v>
      </c>
      <c r="I128" s="107">
        <v>440.28520499108743</v>
      </c>
      <c r="J128" s="107">
        <v>151.51515151515153</v>
      </c>
      <c r="K128" s="107">
        <v>67.736185383244205</v>
      </c>
      <c r="L128" s="107">
        <v>83.778966131907325</v>
      </c>
    </row>
    <row r="129" spans="1:12" s="13" customFormat="1" ht="12.75">
      <c r="A129" s="105">
        <v>6</v>
      </c>
      <c r="B129" s="105">
        <v>4</v>
      </c>
      <c r="C129" s="106">
        <v>3</v>
      </c>
      <c r="D129" s="95">
        <v>962052</v>
      </c>
      <c r="E129" s="45" t="s">
        <v>154</v>
      </c>
      <c r="F129" s="107">
        <v>337.96016898008452</v>
      </c>
      <c r="G129" s="107">
        <v>414.40354053510362</v>
      </c>
      <c r="H129" s="107">
        <v>118.68839267752966</v>
      </c>
      <c r="I129" s="107">
        <v>195.13176423254879</v>
      </c>
      <c r="J129" s="107">
        <v>219.27177630255483</v>
      </c>
      <c r="K129" s="107">
        <v>80.466706900020114</v>
      </c>
      <c r="L129" s="107">
        <v>138.80506940253468</v>
      </c>
    </row>
    <row r="130" spans="1:12" s="13" customFormat="1" ht="12.75">
      <c r="A130" s="105">
        <v>6</v>
      </c>
      <c r="B130" s="105">
        <v>4</v>
      </c>
      <c r="C130" s="106">
        <v>3</v>
      </c>
      <c r="D130" s="95">
        <v>770032</v>
      </c>
      <c r="E130" s="45" t="s">
        <v>131</v>
      </c>
      <c r="F130" s="107">
        <v>364.18400876232204</v>
      </c>
      <c r="G130" s="107">
        <v>550.38335158817085</v>
      </c>
      <c r="H130" s="107">
        <v>171.13910186199342</v>
      </c>
      <c r="I130" s="107">
        <v>357.3384446878423</v>
      </c>
      <c r="J130" s="107">
        <v>193.04490690032858</v>
      </c>
      <c r="K130" s="107">
        <v>110.89813800657174</v>
      </c>
      <c r="L130" s="107">
        <v>82.146768893756871</v>
      </c>
    </row>
    <row r="131" spans="1:12" s="13" customFormat="1" ht="12.75">
      <c r="A131" s="105">
        <v>6</v>
      </c>
      <c r="B131" s="105">
        <v>4</v>
      </c>
      <c r="C131" s="106">
        <v>3</v>
      </c>
      <c r="D131" s="95">
        <v>374036</v>
      </c>
      <c r="E131" s="45" t="s">
        <v>76</v>
      </c>
      <c r="F131" s="107">
        <v>392.39580794540581</v>
      </c>
      <c r="G131" s="107">
        <v>553.25371679259081</v>
      </c>
      <c r="H131" s="107">
        <v>221.78893492566417</v>
      </c>
      <c r="I131" s="107">
        <v>382.64684377284914</v>
      </c>
      <c r="J131" s="107">
        <v>170.60687301974167</v>
      </c>
      <c r="K131" s="107">
        <v>80.428954423592501</v>
      </c>
      <c r="L131" s="107">
        <v>90.177918596149183</v>
      </c>
    </row>
    <row r="132" spans="1:12" s="13" customFormat="1" ht="12.75">
      <c r="A132" s="105">
        <v>6</v>
      </c>
      <c r="B132" s="105">
        <v>4</v>
      </c>
      <c r="C132" s="106">
        <v>3</v>
      </c>
      <c r="D132" s="95">
        <v>754028</v>
      </c>
      <c r="E132" s="45" t="s">
        <v>269</v>
      </c>
      <c r="F132" s="107">
        <v>273.34397446129287</v>
      </c>
      <c r="G132" s="107">
        <v>366.12130885873904</v>
      </c>
      <c r="H132" s="107">
        <v>156.62410215482842</v>
      </c>
      <c r="I132" s="107">
        <v>249.40143655227453</v>
      </c>
      <c r="J132" s="107">
        <v>116.71987230646448</v>
      </c>
      <c r="K132" s="107">
        <v>50.877893056664007</v>
      </c>
      <c r="L132" s="107">
        <v>65.841979249800488</v>
      </c>
    </row>
    <row r="133" spans="1:12" s="13" customFormat="1" ht="12.75">
      <c r="A133" s="105">
        <v>6</v>
      </c>
      <c r="B133" s="105">
        <v>4</v>
      </c>
      <c r="C133" s="106">
        <v>3</v>
      </c>
      <c r="D133" s="95">
        <v>382048</v>
      </c>
      <c r="E133" s="45" t="s">
        <v>91</v>
      </c>
      <c r="F133" s="107">
        <v>189.96680191811137</v>
      </c>
      <c r="G133" s="107">
        <v>223.16488380671342</v>
      </c>
      <c r="H133" s="107">
        <v>105.12725931390631</v>
      </c>
      <c r="I133" s="107">
        <v>138.3253412025083</v>
      </c>
      <c r="J133" s="107">
        <v>84.839542604205079</v>
      </c>
      <c r="K133" s="107">
        <v>38.731095536702327</v>
      </c>
      <c r="L133" s="107">
        <v>46.108447067502766</v>
      </c>
    </row>
    <row r="134" spans="1:12" s="13" customFormat="1" ht="12.75">
      <c r="A134" s="105">
        <v>6</v>
      </c>
      <c r="B134" s="105">
        <v>4</v>
      </c>
      <c r="C134" s="106">
        <v>3</v>
      </c>
      <c r="D134" s="95">
        <v>170032</v>
      </c>
      <c r="E134" s="45" t="s">
        <v>51</v>
      </c>
      <c r="F134" s="107">
        <v>374.59560701515409</v>
      </c>
      <c r="G134" s="107">
        <v>376.29831431976845</v>
      </c>
      <c r="H134" s="107">
        <v>224.75736420909246</v>
      </c>
      <c r="I134" s="107">
        <v>226.46007151370679</v>
      </c>
      <c r="J134" s="107">
        <v>149.83824280606163</v>
      </c>
      <c r="K134" s="107">
        <v>85.135365230716857</v>
      </c>
      <c r="L134" s="107">
        <v>64.7028775753448</v>
      </c>
    </row>
    <row r="135" spans="1:12" s="13" customFormat="1" ht="12.75">
      <c r="A135" s="105">
        <v>6</v>
      </c>
      <c r="B135" s="105">
        <v>4</v>
      </c>
      <c r="C135" s="106">
        <v>3</v>
      </c>
      <c r="D135" s="95">
        <v>378028</v>
      </c>
      <c r="E135" s="45" t="s">
        <v>82</v>
      </c>
      <c r="F135" s="107">
        <v>267.07234617985125</v>
      </c>
      <c r="G135" s="107">
        <v>378.63421230561187</v>
      </c>
      <c r="H135" s="107">
        <v>165.65246788370521</v>
      </c>
      <c r="I135" s="107">
        <v>277.21433400946586</v>
      </c>
      <c r="J135" s="107">
        <v>101.41987829614604</v>
      </c>
      <c r="K135" s="107">
        <v>33.806626098715348</v>
      </c>
      <c r="L135" s="107">
        <v>67.613252197430697</v>
      </c>
    </row>
    <row r="136" spans="1:12" s="13" customFormat="1" ht="12.75">
      <c r="A136" s="105">
        <v>6</v>
      </c>
      <c r="B136" s="105">
        <v>4</v>
      </c>
      <c r="C136" s="106">
        <v>3</v>
      </c>
      <c r="D136" s="95">
        <v>958040</v>
      </c>
      <c r="E136" s="45" t="s">
        <v>147</v>
      </c>
      <c r="F136" s="107">
        <v>288.40253630599307</v>
      </c>
      <c r="G136" s="107">
        <v>362.03722642667213</v>
      </c>
      <c r="H136" s="107">
        <v>169.76886888934342</v>
      </c>
      <c r="I136" s="107">
        <v>243.40355901002249</v>
      </c>
      <c r="J136" s="107">
        <v>118.63366741664963</v>
      </c>
      <c r="K136" s="107">
        <v>61.362241767232568</v>
      </c>
      <c r="L136" s="107">
        <v>57.271425649417054</v>
      </c>
    </row>
    <row r="137" spans="1:12" s="13" customFormat="1" ht="12.75">
      <c r="A137" s="105">
        <v>6</v>
      </c>
      <c r="B137" s="105">
        <v>4</v>
      </c>
      <c r="C137" s="106">
        <v>3</v>
      </c>
      <c r="D137" s="95">
        <v>954028</v>
      </c>
      <c r="E137" s="45" t="s">
        <v>143</v>
      </c>
      <c r="F137" s="107">
        <v>410.0227790432802</v>
      </c>
      <c r="G137" s="107">
        <v>414.57858769931659</v>
      </c>
      <c r="H137" s="107">
        <v>287.01594533029612</v>
      </c>
      <c r="I137" s="107">
        <v>291.57175398633257</v>
      </c>
      <c r="J137" s="107">
        <v>123.00683371298405</v>
      </c>
      <c r="K137" s="107">
        <v>75.170842824601365</v>
      </c>
      <c r="L137" s="107">
        <v>47.835990888382689</v>
      </c>
    </row>
    <row r="138" spans="1:12" s="13" customFormat="1" ht="12.75">
      <c r="A138" s="105">
        <v>6</v>
      </c>
      <c r="B138" s="105">
        <v>4</v>
      </c>
      <c r="C138" s="106">
        <v>3</v>
      </c>
      <c r="D138" s="95">
        <v>958044</v>
      </c>
      <c r="E138" s="45" t="s">
        <v>148</v>
      </c>
      <c r="F138" s="107">
        <v>156.86981608366392</v>
      </c>
      <c r="G138" s="107">
        <v>182.11323476379371</v>
      </c>
      <c r="H138" s="107">
        <v>45.077533357374691</v>
      </c>
      <c r="I138" s="107">
        <v>70.320952037504512</v>
      </c>
      <c r="J138" s="107">
        <v>111.79228272628923</v>
      </c>
      <c r="K138" s="107">
        <v>79.336458708979436</v>
      </c>
      <c r="L138" s="107">
        <v>32.455824017309773</v>
      </c>
    </row>
    <row r="139" spans="1:12" s="13" customFormat="1" ht="12.75">
      <c r="A139" s="105">
        <v>6</v>
      </c>
      <c r="B139" s="105">
        <v>4</v>
      </c>
      <c r="C139" s="106">
        <v>3</v>
      </c>
      <c r="D139" s="95">
        <v>754044</v>
      </c>
      <c r="E139" s="45" t="s">
        <v>220</v>
      </c>
      <c r="F139" s="107">
        <v>282.62826282628265</v>
      </c>
      <c r="G139" s="107">
        <v>410.44104410441048</v>
      </c>
      <c r="H139" s="107">
        <v>165.61656165616563</v>
      </c>
      <c r="I139" s="107">
        <v>293.42934293429346</v>
      </c>
      <c r="J139" s="107">
        <v>117.01170117011701</v>
      </c>
      <c r="K139" s="107">
        <v>50.405040504050405</v>
      </c>
      <c r="L139" s="107">
        <v>66.606660666066603</v>
      </c>
    </row>
    <row r="140" spans="1:12" s="13" customFormat="1" ht="12.75">
      <c r="A140" s="105">
        <v>6</v>
      </c>
      <c r="B140" s="105">
        <v>4</v>
      </c>
      <c r="C140" s="106">
        <v>3</v>
      </c>
      <c r="D140" s="95">
        <v>974044</v>
      </c>
      <c r="E140" s="45" t="s">
        <v>159</v>
      </c>
      <c r="F140" s="107">
        <v>452.19638242894058</v>
      </c>
      <c r="G140" s="107">
        <v>602.92850990525403</v>
      </c>
      <c r="H140" s="107">
        <v>249.78466838931956</v>
      </c>
      <c r="I140" s="107">
        <v>400.51679586563307</v>
      </c>
      <c r="J140" s="107">
        <v>202.41171403962102</v>
      </c>
      <c r="K140" s="107">
        <v>94.745908699397091</v>
      </c>
      <c r="L140" s="107">
        <v>107.66580534022395</v>
      </c>
    </row>
    <row r="141" spans="1:12" s="13" customFormat="1" ht="12.75">
      <c r="A141" s="105">
        <v>6</v>
      </c>
      <c r="B141" s="105">
        <v>4</v>
      </c>
      <c r="C141" s="106">
        <v>3</v>
      </c>
      <c r="D141" s="95">
        <v>378032</v>
      </c>
      <c r="E141" s="45" t="s">
        <v>83</v>
      </c>
      <c r="F141" s="107">
        <v>393.04610733182164</v>
      </c>
      <c r="G141" s="107">
        <v>444.44444444444446</v>
      </c>
      <c r="H141" s="107">
        <v>220.71050642479213</v>
      </c>
      <c r="I141" s="107">
        <v>272.10884353741494</v>
      </c>
      <c r="J141" s="107">
        <v>172.33560090702946</v>
      </c>
      <c r="K141" s="107">
        <v>69.538926681783821</v>
      </c>
      <c r="L141" s="107">
        <v>102.79667422524565</v>
      </c>
    </row>
    <row r="142" spans="1:12" s="13" customFormat="1" ht="12.75">
      <c r="A142" s="105">
        <v>6</v>
      </c>
      <c r="B142" s="105">
        <v>4</v>
      </c>
      <c r="C142" s="106">
        <v>3</v>
      </c>
      <c r="D142" s="95">
        <v>954032</v>
      </c>
      <c r="E142" s="45" t="s">
        <v>144</v>
      </c>
      <c r="F142" s="107">
        <v>437.61088113542286</v>
      </c>
      <c r="G142" s="107">
        <v>577.56751429134636</v>
      </c>
      <c r="H142" s="107">
        <v>242.46008279124777</v>
      </c>
      <c r="I142" s="107">
        <v>382.41671594717127</v>
      </c>
      <c r="J142" s="107">
        <v>195.15079834417506</v>
      </c>
      <c r="K142" s="107">
        <v>102.50344963532424</v>
      </c>
      <c r="L142" s="107">
        <v>92.647348708850799</v>
      </c>
    </row>
    <row r="143" spans="1:12" s="13" customFormat="1" ht="12.75">
      <c r="A143" s="105">
        <v>6</v>
      </c>
      <c r="B143" s="105">
        <v>4</v>
      </c>
      <c r="C143" s="106">
        <v>3</v>
      </c>
      <c r="D143" s="95">
        <v>374048</v>
      </c>
      <c r="E143" s="45" t="s">
        <v>77</v>
      </c>
      <c r="F143" s="107">
        <v>246.39423076923077</v>
      </c>
      <c r="G143" s="107">
        <v>260.41666666666669</v>
      </c>
      <c r="H143" s="107">
        <v>96.15384615384616</v>
      </c>
      <c r="I143" s="107">
        <v>110.17628205128206</v>
      </c>
      <c r="J143" s="107">
        <v>150.24038461538461</v>
      </c>
      <c r="K143" s="107">
        <v>90.144230769230759</v>
      </c>
      <c r="L143" s="107">
        <v>60.096153846153847</v>
      </c>
    </row>
    <row r="144" spans="1:12" s="13" customFormat="1" ht="12.75">
      <c r="A144" s="105">
        <v>6</v>
      </c>
      <c r="B144" s="105">
        <v>4</v>
      </c>
      <c r="C144" s="106">
        <v>3</v>
      </c>
      <c r="D144" s="95">
        <v>374052</v>
      </c>
      <c r="E144" s="45" t="s">
        <v>78</v>
      </c>
      <c r="F144" s="107">
        <v>246.54377880184333</v>
      </c>
      <c r="G144" s="107">
        <v>290.32258064516128</v>
      </c>
      <c r="H144" s="107">
        <v>156.68202764976959</v>
      </c>
      <c r="I144" s="107">
        <v>200.46082949308757</v>
      </c>
      <c r="J144" s="107">
        <v>89.861751152073737</v>
      </c>
      <c r="K144" s="107">
        <v>34.562211981566826</v>
      </c>
      <c r="L144" s="107">
        <v>55.299539170506911</v>
      </c>
    </row>
    <row r="145" spans="1:12" s="13" customFormat="1" ht="12.75">
      <c r="A145" s="98"/>
      <c r="B145" s="98"/>
      <c r="C145" s="98"/>
      <c r="D145" s="108"/>
      <c r="E145" s="102" t="s">
        <v>213</v>
      </c>
      <c r="F145" s="201">
        <v>316.49741745450302</v>
      </c>
      <c r="G145" s="201">
        <v>401.56705022404316</v>
      </c>
      <c r="H145" s="201">
        <v>179.86031724840001</v>
      </c>
      <c r="I145" s="201">
        <v>264.92995001794014</v>
      </c>
      <c r="J145" s="201">
        <v>136.63710020610299</v>
      </c>
      <c r="K145" s="201">
        <v>65.377201839072782</v>
      </c>
      <c r="L145" s="201">
        <v>71.259898367030189</v>
      </c>
    </row>
    <row r="146" spans="1:12" s="13" customFormat="1" ht="12.75">
      <c r="A146" s="105">
        <v>7</v>
      </c>
      <c r="B146" s="105">
        <v>1</v>
      </c>
      <c r="C146" s="106">
        <v>4</v>
      </c>
      <c r="D146" s="95">
        <v>362008</v>
      </c>
      <c r="E146" s="45" t="s">
        <v>63</v>
      </c>
      <c r="F146" s="107">
        <v>308.55539971949509</v>
      </c>
      <c r="G146" s="107">
        <v>415.59016756477445</v>
      </c>
      <c r="H146" s="107">
        <v>133.60891710341772</v>
      </c>
      <c r="I146" s="107">
        <v>240.64368494869714</v>
      </c>
      <c r="J146" s="107">
        <v>174.94648261607736</v>
      </c>
      <c r="K146" s="107">
        <v>58.315494205359116</v>
      </c>
      <c r="L146" s="107">
        <v>116.63098841071827</v>
      </c>
    </row>
    <row r="147" spans="1:12" s="13" customFormat="1" ht="12.75">
      <c r="A147" s="105">
        <v>7</v>
      </c>
      <c r="B147" s="105">
        <v>1</v>
      </c>
      <c r="C147" s="106">
        <v>4</v>
      </c>
      <c r="D147" s="95">
        <v>562004</v>
      </c>
      <c r="E147" s="45" t="s">
        <v>104</v>
      </c>
      <c r="F147" s="107">
        <v>588.49299065420564</v>
      </c>
      <c r="G147" s="107">
        <v>796.58294392523362</v>
      </c>
      <c r="H147" s="107">
        <v>300.08761682242988</v>
      </c>
      <c r="I147" s="107">
        <v>508.17757009345792</v>
      </c>
      <c r="J147" s="107">
        <v>288.40537383177571</v>
      </c>
      <c r="K147" s="107">
        <v>127.77453271028041</v>
      </c>
      <c r="L147" s="107">
        <v>160.63084112149528</v>
      </c>
    </row>
    <row r="148" spans="1:12" s="13" customFormat="1" ht="12.75">
      <c r="A148" s="105">
        <v>7</v>
      </c>
      <c r="B148" s="105">
        <v>1</v>
      </c>
      <c r="C148" s="106">
        <v>4</v>
      </c>
      <c r="D148" s="95">
        <v>358008</v>
      </c>
      <c r="E148" s="45" t="s">
        <v>62</v>
      </c>
      <c r="F148" s="107">
        <v>274.97135715029685</v>
      </c>
      <c r="G148" s="107">
        <v>348.40120820747842</v>
      </c>
      <c r="H148" s="107">
        <v>106.75971252994479</v>
      </c>
      <c r="I148" s="107">
        <v>180.18956358712634</v>
      </c>
      <c r="J148" s="107">
        <v>168.21164462035205</v>
      </c>
      <c r="K148" s="107">
        <v>77.596083741276956</v>
      </c>
      <c r="L148" s="107">
        <v>90.61556087907509</v>
      </c>
    </row>
    <row r="149" spans="1:12" s="13" customFormat="1" ht="12.75">
      <c r="A149" s="105">
        <v>7</v>
      </c>
      <c r="B149" s="105">
        <v>1</v>
      </c>
      <c r="C149" s="106">
        <v>4</v>
      </c>
      <c r="D149" s="95">
        <v>334012</v>
      </c>
      <c r="E149" s="45" t="s">
        <v>58</v>
      </c>
      <c r="F149" s="107">
        <v>448.24561403508773</v>
      </c>
      <c r="G149" s="107">
        <v>520.17543859649118</v>
      </c>
      <c r="H149" s="107">
        <v>205.26315789473685</v>
      </c>
      <c r="I149" s="107">
        <v>277.19298245614038</v>
      </c>
      <c r="J149" s="107">
        <v>242.98245614035085</v>
      </c>
      <c r="K149" s="107">
        <v>141.2280701754386</v>
      </c>
      <c r="L149" s="107">
        <v>101.7543859649123</v>
      </c>
    </row>
    <row r="150" spans="1:12" s="13" customFormat="1" ht="12.75">
      <c r="A150" s="105">
        <v>7</v>
      </c>
      <c r="B150" s="105">
        <v>1</v>
      </c>
      <c r="C150" s="106">
        <v>4</v>
      </c>
      <c r="D150" s="95">
        <v>562014</v>
      </c>
      <c r="E150" s="45" t="s">
        <v>107</v>
      </c>
      <c r="F150" s="107">
        <v>756.32310613019786</v>
      </c>
      <c r="G150" s="107">
        <v>758.77273562373682</v>
      </c>
      <c r="H150" s="107">
        <v>413.37497703472349</v>
      </c>
      <c r="I150" s="107">
        <v>415.82460652826262</v>
      </c>
      <c r="J150" s="107">
        <v>342.94812909547431</v>
      </c>
      <c r="K150" s="107">
        <v>187.39665625574133</v>
      </c>
      <c r="L150" s="107">
        <v>155.55147283973304</v>
      </c>
    </row>
    <row r="151" spans="1:12" s="13" customFormat="1" ht="12.75">
      <c r="A151" s="105">
        <v>7</v>
      </c>
      <c r="B151" s="105">
        <v>1</v>
      </c>
      <c r="C151" s="106">
        <v>4</v>
      </c>
      <c r="D151" s="95">
        <v>562020</v>
      </c>
      <c r="E151" s="45" t="s">
        <v>109</v>
      </c>
      <c r="F151" s="107">
        <v>358.82749326145552</v>
      </c>
      <c r="G151" s="107">
        <v>454.0094339622641</v>
      </c>
      <c r="H151" s="107">
        <v>186.9946091644205</v>
      </c>
      <c r="I151" s="107">
        <v>282.17654986522911</v>
      </c>
      <c r="J151" s="107">
        <v>171.83288409703505</v>
      </c>
      <c r="K151" s="107">
        <v>85.916442048517524</v>
      </c>
      <c r="L151" s="107">
        <v>85.916442048517524</v>
      </c>
    </row>
    <row r="152" spans="1:12" s="13" customFormat="1" ht="12.75">
      <c r="A152" s="105">
        <v>7</v>
      </c>
      <c r="B152" s="105">
        <v>1</v>
      </c>
      <c r="C152" s="106">
        <v>4</v>
      </c>
      <c r="D152" s="95">
        <v>978024</v>
      </c>
      <c r="E152" s="45" t="s">
        <v>162</v>
      </c>
      <c r="F152" s="107">
        <v>442.66294876263504</v>
      </c>
      <c r="G152" s="107">
        <v>505.40257929592195</v>
      </c>
      <c r="H152" s="107">
        <v>147.5543162542117</v>
      </c>
      <c r="I152" s="107">
        <v>210.29394678749856</v>
      </c>
      <c r="J152" s="107">
        <v>295.10863250842334</v>
      </c>
      <c r="K152" s="107">
        <v>164.40106889740906</v>
      </c>
      <c r="L152" s="107">
        <v>130.70756361101428</v>
      </c>
    </row>
    <row r="153" spans="1:12" s="13" customFormat="1" ht="12.75">
      <c r="A153" s="105">
        <v>7</v>
      </c>
      <c r="B153" s="105">
        <v>1</v>
      </c>
      <c r="C153" s="106">
        <v>4</v>
      </c>
      <c r="D153" s="95">
        <v>562024</v>
      </c>
      <c r="E153" s="45" t="s">
        <v>110</v>
      </c>
      <c r="F153" s="107">
        <v>486.59819639278555</v>
      </c>
      <c r="G153" s="107">
        <v>628.13126252505015</v>
      </c>
      <c r="H153" s="107">
        <v>244.23847695390782</v>
      </c>
      <c r="I153" s="107">
        <v>385.7715430861723</v>
      </c>
      <c r="J153" s="107">
        <v>242.35971943887779</v>
      </c>
      <c r="K153" s="107">
        <v>90.180360721442895</v>
      </c>
      <c r="L153" s="107">
        <v>152.17935871743489</v>
      </c>
    </row>
    <row r="154" spans="1:12" s="13" customFormat="1" ht="12.75">
      <c r="A154" s="105">
        <v>7</v>
      </c>
      <c r="B154" s="105">
        <v>1</v>
      </c>
      <c r="C154" s="106">
        <v>4</v>
      </c>
      <c r="D154" s="95">
        <v>770024</v>
      </c>
      <c r="E154" s="45" t="s">
        <v>130</v>
      </c>
      <c r="F154" s="107">
        <v>431.06954046360306</v>
      </c>
      <c r="G154" s="107">
        <v>665.19491082321497</v>
      </c>
      <c r="H154" s="107">
        <v>274.21135188520304</v>
      </c>
      <c r="I154" s="107">
        <v>508.33672224481501</v>
      </c>
      <c r="J154" s="107">
        <v>156.85818857840007</v>
      </c>
      <c r="K154" s="107">
        <v>69.714750479288924</v>
      </c>
      <c r="L154" s="107">
        <v>87.143438099111151</v>
      </c>
    </row>
    <row r="155" spans="1:12" s="13" customFormat="1" ht="12.75">
      <c r="A155" s="105">
        <v>7</v>
      </c>
      <c r="B155" s="105">
        <v>1</v>
      </c>
      <c r="C155" s="106">
        <v>4</v>
      </c>
      <c r="D155" s="95">
        <v>562032</v>
      </c>
      <c r="E155" s="45" t="s">
        <v>112</v>
      </c>
      <c r="F155" s="107">
        <v>457.87715717201706</v>
      </c>
      <c r="G155" s="107">
        <v>475.96956763778064</v>
      </c>
      <c r="H155" s="107">
        <v>263.9636296158842</v>
      </c>
      <c r="I155" s="107">
        <v>282.05604008164778</v>
      </c>
      <c r="J155" s="107">
        <v>193.91352755613289</v>
      </c>
      <c r="K155" s="107">
        <v>100.66802746335127</v>
      </c>
      <c r="L155" s="107">
        <v>93.245500092781612</v>
      </c>
    </row>
    <row r="156" spans="1:12" s="13" customFormat="1" ht="12.75">
      <c r="A156" s="105">
        <v>7</v>
      </c>
      <c r="B156" s="105">
        <v>1</v>
      </c>
      <c r="C156" s="106">
        <v>4</v>
      </c>
      <c r="D156" s="95">
        <v>334032</v>
      </c>
      <c r="E156" s="45" t="s">
        <v>60</v>
      </c>
      <c r="F156" s="107">
        <v>549.85779539774194</v>
      </c>
      <c r="G156" s="107">
        <v>698.09532017581671</v>
      </c>
      <c r="H156" s="107">
        <v>277.51443592174439</v>
      </c>
      <c r="I156" s="107">
        <v>425.75196069981899</v>
      </c>
      <c r="J156" s="107">
        <v>272.3433594759976</v>
      </c>
      <c r="K156" s="107">
        <v>148.23752477807463</v>
      </c>
      <c r="L156" s="107">
        <v>124.10583469792294</v>
      </c>
    </row>
    <row r="157" spans="1:12" s="13" customFormat="1" ht="12.75">
      <c r="A157" s="98"/>
      <c r="B157" s="98"/>
      <c r="C157" s="98"/>
      <c r="D157" s="108"/>
      <c r="E157" s="102" t="s">
        <v>214</v>
      </c>
      <c r="F157" s="201">
        <v>461.67452830188677</v>
      </c>
      <c r="G157" s="201">
        <v>562.97169811320759</v>
      </c>
      <c r="H157" s="201">
        <v>232.01650943396226</v>
      </c>
      <c r="I157" s="201">
        <v>333.31367924528303</v>
      </c>
      <c r="J157" s="201">
        <v>229.65801886792454</v>
      </c>
      <c r="K157" s="201">
        <v>112.5</v>
      </c>
      <c r="L157" s="201">
        <v>117.15801886792454</v>
      </c>
    </row>
    <row r="158" spans="1:12" s="13" customFormat="1" ht="12.75">
      <c r="A158" s="105">
        <v>8</v>
      </c>
      <c r="B158" s="105">
        <v>2</v>
      </c>
      <c r="C158" s="106">
        <v>4</v>
      </c>
      <c r="D158" s="95">
        <v>570004</v>
      </c>
      <c r="E158" s="45" t="s">
        <v>118</v>
      </c>
      <c r="F158" s="107">
        <v>408.14527503526091</v>
      </c>
      <c r="G158" s="107">
        <v>562.41184767277866</v>
      </c>
      <c r="H158" s="107">
        <v>215.0916784203103</v>
      </c>
      <c r="I158" s="107">
        <v>369.358251057828</v>
      </c>
      <c r="J158" s="107">
        <v>193.05359661495064</v>
      </c>
      <c r="K158" s="107">
        <v>96.967559943582529</v>
      </c>
      <c r="L158" s="107">
        <v>96.086036671368134</v>
      </c>
    </row>
    <row r="159" spans="1:12" s="13" customFormat="1" ht="12.75">
      <c r="A159" s="105">
        <v>8</v>
      </c>
      <c r="B159" s="105">
        <v>2</v>
      </c>
      <c r="C159" s="106">
        <v>4</v>
      </c>
      <c r="D159" s="95">
        <v>766008</v>
      </c>
      <c r="E159" s="45" t="s">
        <v>125</v>
      </c>
      <c r="F159" s="107">
        <v>335.11942602851695</v>
      </c>
      <c r="G159" s="107">
        <v>448.64226682408497</v>
      </c>
      <c r="H159" s="107">
        <v>177.09563164108621</v>
      </c>
      <c r="I159" s="107">
        <v>290.61847243665426</v>
      </c>
      <c r="J159" s="107">
        <v>158.02379438743074</v>
      </c>
      <c r="K159" s="107">
        <v>68.113704477340846</v>
      </c>
      <c r="L159" s="107">
        <v>89.910089910089923</v>
      </c>
    </row>
    <row r="160" spans="1:12" s="13" customFormat="1" ht="12.75">
      <c r="A160" s="105">
        <v>8</v>
      </c>
      <c r="B160" s="105">
        <v>2</v>
      </c>
      <c r="C160" s="106">
        <v>4</v>
      </c>
      <c r="D160" s="95">
        <v>766020</v>
      </c>
      <c r="E160" s="45" t="s">
        <v>126</v>
      </c>
      <c r="F160" s="107">
        <v>452.72886224553514</v>
      </c>
      <c r="G160" s="107">
        <v>665.66754090171094</v>
      </c>
      <c r="H160" s="107">
        <v>245.4102660172349</v>
      </c>
      <c r="I160" s="107">
        <v>458.34894467341076</v>
      </c>
      <c r="J160" s="107">
        <v>207.31859622830027</v>
      </c>
      <c r="K160" s="107">
        <v>83.676782815036844</v>
      </c>
      <c r="L160" s="107">
        <v>123.64181341326338</v>
      </c>
    </row>
    <row r="161" spans="1:12" s="13" customFormat="1" ht="12.75">
      <c r="A161" s="105">
        <v>8</v>
      </c>
      <c r="B161" s="105">
        <v>2</v>
      </c>
      <c r="C161" s="106">
        <v>4</v>
      </c>
      <c r="D161" s="95">
        <v>562012</v>
      </c>
      <c r="E161" s="45" t="s">
        <v>106</v>
      </c>
      <c r="F161" s="107">
        <v>268.58479200623628</v>
      </c>
      <c r="G161" s="107">
        <v>324.56948479909295</v>
      </c>
      <c r="H161" s="107">
        <v>109.84338459357947</v>
      </c>
      <c r="I161" s="107">
        <v>165.82807738643612</v>
      </c>
      <c r="J161" s="107">
        <v>158.74140741265683</v>
      </c>
      <c r="K161" s="107">
        <v>77.953369711572549</v>
      </c>
      <c r="L161" s="107">
        <v>80.788037701084264</v>
      </c>
    </row>
    <row r="162" spans="1:12" s="13" customFormat="1" ht="12.75">
      <c r="A162" s="105">
        <v>8</v>
      </c>
      <c r="B162" s="105">
        <v>2</v>
      </c>
      <c r="C162" s="106">
        <v>4</v>
      </c>
      <c r="D162" s="95">
        <v>758012</v>
      </c>
      <c r="E162" s="45" t="s">
        <v>123</v>
      </c>
      <c r="F162" s="107">
        <v>464.23732439563577</v>
      </c>
      <c r="G162" s="107">
        <v>630.39292590743776</v>
      </c>
      <c r="H162" s="107">
        <v>267.41781359195608</v>
      </c>
      <c r="I162" s="107">
        <v>433.57341510375807</v>
      </c>
      <c r="J162" s="107">
        <v>196.81951080367966</v>
      </c>
      <c r="K162" s="107">
        <v>67.745846109962201</v>
      </c>
      <c r="L162" s="107">
        <v>129.07366469371746</v>
      </c>
    </row>
    <row r="163" spans="1:12" s="13" customFormat="1" ht="12.75">
      <c r="A163" s="105">
        <v>8</v>
      </c>
      <c r="B163" s="105">
        <v>2</v>
      </c>
      <c r="C163" s="106">
        <v>4</v>
      </c>
      <c r="D163" s="95">
        <v>962024</v>
      </c>
      <c r="E163" s="45" t="s">
        <v>151</v>
      </c>
      <c r="F163" s="107">
        <v>153.35037226358486</v>
      </c>
      <c r="G163" s="107">
        <v>197.24413823758198</v>
      </c>
      <c r="H163" s="107">
        <v>43.893765973997105</v>
      </c>
      <c r="I163" s="107">
        <v>87.787531947994211</v>
      </c>
      <c r="J163" s="107">
        <v>109.45660628958771</v>
      </c>
      <c r="K163" s="107">
        <v>76.675186131792401</v>
      </c>
      <c r="L163" s="107">
        <v>32.78142015779531</v>
      </c>
    </row>
    <row r="164" spans="1:12" s="13" customFormat="1" ht="12.75">
      <c r="A164" s="105">
        <v>8</v>
      </c>
      <c r="B164" s="105">
        <v>2</v>
      </c>
      <c r="C164" s="106">
        <v>4</v>
      </c>
      <c r="D164" s="95">
        <v>362032</v>
      </c>
      <c r="E164" s="45" t="s">
        <v>68</v>
      </c>
      <c r="F164" s="107">
        <v>471.96196336176757</v>
      </c>
      <c r="G164" s="107">
        <v>624.38819745490139</v>
      </c>
      <c r="H164" s="107">
        <v>291.56761292126976</v>
      </c>
      <c r="I164" s="107">
        <v>443.99384701440357</v>
      </c>
      <c r="J164" s="107">
        <v>180.39435044049785</v>
      </c>
      <c r="K164" s="107">
        <v>69.221087959725921</v>
      </c>
      <c r="L164" s="107">
        <v>111.17326248077192</v>
      </c>
    </row>
    <row r="165" spans="1:12" s="13" customFormat="1" ht="12.75">
      <c r="A165" s="105">
        <v>8</v>
      </c>
      <c r="B165" s="105">
        <v>2</v>
      </c>
      <c r="C165" s="106">
        <v>4</v>
      </c>
      <c r="D165" s="95">
        <v>962032</v>
      </c>
      <c r="E165" s="45" t="s">
        <v>152</v>
      </c>
      <c r="F165" s="107">
        <v>349.63579604578564</v>
      </c>
      <c r="G165" s="107">
        <v>463.40617412417623</v>
      </c>
      <c r="H165" s="107">
        <v>177.59278529309745</v>
      </c>
      <c r="I165" s="107">
        <v>291.36316337148804</v>
      </c>
      <c r="J165" s="107">
        <v>172.04301075268816</v>
      </c>
      <c r="K165" s="107">
        <v>65.209850849809229</v>
      </c>
      <c r="L165" s="107">
        <v>106.83315990287893</v>
      </c>
    </row>
    <row r="166" spans="1:12" s="13" customFormat="1" ht="12.75">
      <c r="A166" s="105">
        <v>8</v>
      </c>
      <c r="B166" s="105">
        <v>2</v>
      </c>
      <c r="C166" s="106">
        <v>4</v>
      </c>
      <c r="D166" s="95">
        <v>170024</v>
      </c>
      <c r="E166" s="45" t="s">
        <v>50</v>
      </c>
      <c r="F166" s="107">
        <v>580.3937653814603</v>
      </c>
      <c r="G166" s="107">
        <v>582.44462674323222</v>
      </c>
      <c r="H166" s="107">
        <v>383.51107465135357</v>
      </c>
      <c r="I166" s="107">
        <v>385.56193601312549</v>
      </c>
      <c r="J166" s="107">
        <v>196.88269073010665</v>
      </c>
      <c r="K166" s="107">
        <v>71.780147662018052</v>
      </c>
      <c r="L166" s="107">
        <v>125.10254306808858</v>
      </c>
    </row>
    <row r="167" spans="1:12" s="13" customFormat="1" ht="12.75">
      <c r="A167" s="105">
        <v>8</v>
      </c>
      <c r="B167" s="105">
        <v>2</v>
      </c>
      <c r="C167" s="106">
        <v>4</v>
      </c>
      <c r="D167" s="95">
        <v>162024</v>
      </c>
      <c r="E167" s="45" t="s">
        <v>44</v>
      </c>
      <c r="F167" s="107">
        <v>312.42297263988166</v>
      </c>
      <c r="G167" s="107">
        <v>439.98028099580972</v>
      </c>
      <c r="H167" s="107">
        <v>166.07098841508503</v>
      </c>
      <c r="I167" s="107">
        <v>293.62829677101308</v>
      </c>
      <c r="J167" s="107">
        <v>146.35198422479664</v>
      </c>
      <c r="K167" s="107">
        <v>57.000246487552381</v>
      </c>
      <c r="L167" s="107">
        <v>89.351737737244278</v>
      </c>
    </row>
    <row r="168" spans="1:12" s="13" customFormat="1" ht="12.75">
      <c r="A168" s="105">
        <v>8</v>
      </c>
      <c r="B168" s="105">
        <v>2</v>
      </c>
      <c r="C168" s="106">
        <v>4</v>
      </c>
      <c r="D168" s="95">
        <v>774032</v>
      </c>
      <c r="E168" s="45" t="s">
        <v>132</v>
      </c>
      <c r="F168" s="107">
        <v>460.92248558616274</v>
      </c>
      <c r="G168" s="107">
        <v>577.83472133247915</v>
      </c>
      <c r="H168" s="107">
        <v>233.50416399743753</v>
      </c>
      <c r="I168" s="107">
        <v>350.41639974375408</v>
      </c>
      <c r="J168" s="107">
        <v>227.41832158872512</v>
      </c>
      <c r="K168" s="107">
        <v>92.568866111467017</v>
      </c>
      <c r="L168" s="107">
        <v>134.84945547725812</v>
      </c>
    </row>
    <row r="169" spans="1:12" s="13" customFormat="1" ht="12.75">
      <c r="A169" s="105">
        <v>8</v>
      </c>
      <c r="B169" s="105">
        <v>2</v>
      </c>
      <c r="C169" s="106">
        <v>4</v>
      </c>
      <c r="D169" s="95">
        <v>970040</v>
      </c>
      <c r="E169" s="45" t="s">
        <v>156</v>
      </c>
      <c r="F169" s="107">
        <v>416.60392511167993</v>
      </c>
      <c r="G169" s="107">
        <v>557.14500828188523</v>
      </c>
      <c r="H169" s="107">
        <v>205.29036791647846</v>
      </c>
      <c r="I169" s="107">
        <v>345.83145108668367</v>
      </c>
      <c r="J169" s="107">
        <v>211.31355719520153</v>
      </c>
      <c r="K169" s="107">
        <v>85.328514781910357</v>
      </c>
      <c r="L169" s="107">
        <v>125.98504241329117</v>
      </c>
    </row>
    <row r="170" spans="1:12" s="13" customFormat="1" ht="12.75">
      <c r="A170" s="105">
        <v>8</v>
      </c>
      <c r="B170" s="105">
        <v>2</v>
      </c>
      <c r="C170" s="106">
        <v>4</v>
      </c>
      <c r="D170" s="95">
        <v>382068</v>
      </c>
      <c r="E170" s="45" t="s">
        <v>94</v>
      </c>
      <c r="F170" s="107">
        <v>460.96796879994884</v>
      </c>
      <c r="G170" s="107">
        <v>510.19755770091427</v>
      </c>
      <c r="H170" s="107">
        <v>264.68895850648937</v>
      </c>
      <c r="I170" s="107">
        <v>313.91854740745475</v>
      </c>
      <c r="J170" s="107">
        <v>196.27901029345952</v>
      </c>
      <c r="K170" s="107">
        <v>65.213221661019119</v>
      </c>
      <c r="L170" s="107">
        <v>131.06578863244042</v>
      </c>
    </row>
    <row r="171" spans="1:12" s="13" customFormat="1" ht="12.75">
      <c r="A171" s="105">
        <v>8</v>
      </c>
      <c r="B171" s="105">
        <v>2</v>
      </c>
      <c r="C171" s="106">
        <v>4</v>
      </c>
      <c r="D171" s="95">
        <v>978036</v>
      </c>
      <c r="E171" s="45" t="s">
        <v>165</v>
      </c>
      <c r="F171" s="107">
        <v>372.68722466960349</v>
      </c>
      <c r="G171" s="107">
        <v>434.36123348017622</v>
      </c>
      <c r="H171" s="107">
        <v>143.61233480176213</v>
      </c>
      <c r="I171" s="107">
        <v>205.2863436123348</v>
      </c>
      <c r="J171" s="107">
        <v>229.07488986784142</v>
      </c>
      <c r="K171" s="107">
        <v>109.25110132158589</v>
      </c>
      <c r="L171" s="107">
        <v>119.82378854625551</v>
      </c>
    </row>
    <row r="172" spans="1:12" s="13" customFormat="1" ht="12.75">
      <c r="A172" s="105">
        <v>8</v>
      </c>
      <c r="B172" s="105">
        <v>2</v>
      </c>
      <c r="C172" s="106">
        <v>4</v>
      </c>
      <c r="D172" s="95">
        <v>166032</v>
      </c>
      <c r="E172" s="45" t="s">
        <v>46</v>
      </c>
      <c r="F172" s="107">
        <v>396.5483169751663</v>
      </c>
      <c r="G172" s="107">
        <v>398.52447137869706</v>
      </c>
      <c r="H172" s="107">
        <v>169.29056056913245</v>
      </c>
      <c r="I172" s="107">
        <v>171.26671497266321</v>
      </c>
      <c r="J172" s="107">
        <v>227.25775640603388</v>
      </c>
      <c r="K172" s="107">
        <v>98.807720176536449</v>
      </c>
      <c r="L172" s="107">
        <v>128.45003622949741</v>
      </c>
    </row>
    <row r="173" spans="1:12" s="13" customFormat="1" ht="12.75">
      <c r="A173" s="105">
        <v>8</v>
      </c>
      <c r="B173" s="105">
        <v>2</v>
      </c>
      <c r="C173" s="106">
        <v>4</v>
      </c>
      <c r="D173" s="95">
        <v>170048</v>
      </c>
      <c r="E173" s="45" t="s">
        <v>53</v>
      </c>
      <c r="F173" s="107">
        <v>541.90134835296124</v>
      </c>
      <c r="G173" s="107">
        <v>541.90134835296124</v>
      </c>
      <c r="H173" s="107">
        <v>299.53917050691246</v>
      </c>
      <c r="I173" s="107">
        <v>299.53917050691246</v>
      </c>
      <c r="J173" s="107">
        <v>242.36217784604881</v>
      </c>
      <c r="K173" s="107">
        <v>108.38026967059226</v>
      </c>
      <c r="L173" s="107">
        <v>133.98190817545657</v>
      </c>
    </row>
    <row r="174" spans="1:12" s="13" customFormat="1" ht="12.75">
      <c r="A174" s="105">
        <v>8</v>
      </c>
      <c r="B174" s="105">
        <v>2</v>
      </c>
      <c r="C174" s="106">
        <v>4</v>
      </c>
      <c r="D174" s="95">
        <v>954036</v>
      </c>
      <c r="E174" s="45" t="s">
        <v>145</v>
      </c>
      <c r="F174" s="107">
        <v>518.3426601096603</v>
      </c>
      <c r="G174" s="107">
        <v>646.09123283025258</v>
      </c>
      <c r="H174" s="107">
        <v>318.80617263015097</v>
      </c>
      <c r="I174" s="107">
        <v>446.5547453507433</v>
      </c>
      <c r="J174" s="107">
        <v>199.53648747950936</v>
      </c>
      <c r="K174" s="107">
        <v>119.83494432197161</v>
      </c>
      <c r="L174" s="107">
        <v>79.701543157537742</v>
      </c>
    </row>
    <row r="175" spans="1:12" s="13" customFormat="1" ht="12.75">
      <c r="A175" s="98"/>
      <c r="B175" s="98"/>
      <c r="C175" s="98"/>
      <c r="D175" s="108"/>
      <c r="E175" s="102" t="s">
        <v>215</v>
      </c>
      <c r="F175" s="201">
        <v>408.29865718195771</v>
      </c>
      <c r="G175" s="201">
        <v>507.39487742356772</v>
      </c>
      <c r="H175" s="201">
        <v>218.40765260401108</v>
      </c>
      <c r="I175" s="201">
        <v>317.50387284562106</v>
      </c>
      <c r="J175" s="201">
        <v>189.89100457794666</v>
      </c>
      <c r="K175" s="201">
        <v>81.763933560725519</v>
      </c>
      <c r="L175" s="201">
        <v>108.12707101722114</v>
      </c>
    </row>
    <row r="176" spans="1:12" s="13" customFormat="1" ht="12.75">
      <c r="A176" s="105">
        <v>9</v>
      </c>
      <c r="B176" s="105">
        <v>3</v>
      </c>
      <c r="C176" s="106">
        <v>4</v>
      </c>
      <c r="D176" s="95">
        <v>958004</v>
      </c>
      <c r="E176" s="45" t="s">
        <v>146</v>
      </c>
      <c r="F176" s="107">
        <v>300.5426464449701</v>
      </c>
      <c r="G176" s="107">
        <v>402.11492973424237</v>
      </c>
      <c r="H176" s="107">
        <v>148.18422151106162</v>
      </c>
      <c r="I176" s="107">
        <v>249.75650480033394</v>
      </c>
      <c r="J176" s="107">
        <v>152.35842493390845</v>
      </c>
      <c r="K176" s="107">
        <v>57.743147349380827</v>
      </c>
      <c r="L176" s="107">
        <v>94.615277584527618</v>
      </c>
    </row>
    <row r="177" spans="1:12" s="13" customFormat="1" ht="12.75">
      <c r="A177" s="105">
        <v>9</v>
      </c>
      <c r="B177" s="105">
        <v>3</v>
      </c>
      <c r="C177" s="106">
        <v>4</v>
      </c>
      <c r="D177" s="95">
        <v>378004</v>
      </c>
      <c r="E177" s="45" t="s">
        <v>79</v>
      </c>
      <c r="F177" s="107">
        <v>203.04800146012047</v>
      </c>
      <c r="G177" s="107">
        <v>271.034860375981</v>
      </c>
      <c r="H177" s="107">
        <v>87.607227596276701</v>
      </c>
      <c r="I177" s="107">
        <v>155.59408651213727</v>
      </c>
      <c r="J177" s="107">
        <v>115.44077386384377</v>
      </c>
      <c r="K177" s="107">
        <v>47.453914947983222</v>
      </c>
      <c r="L177" s="107">
        <v>67.986858915860552</v>
      </c>
    </row>
    <row r="178" spans="1:12" s="13" customFormat="1" ht="12.75">
      <c r="A178" s="105">
        <v>9</v>
      </c>
      <c r="B178" s="105">
        <v>3</v>
      </c>
      <c r="C178" s="106">
        <v>4</v>
      </c>
      <c r="D178" s="95">
        <v>554008</v>
      </c>
      <c r="E178" s="45" t="s">
        <v>99</v>
      </c>
      <c r="F178" s="107">
        <v>406.12287113011104</v>
      </c>
      <c r="G178" s="107">
        <v>519.20292353306206</v>
      </c>
      <c r="H178" s="107">
        <v>233.74474246707578</v>
      </c>
      <c r="I178" s="107">
        <v>346.82479487002689</v>
      </c>
      <c r="J178" s="107">
        <v>172.37812866303528</v>
      </c>
      <c r="K178" s="107">
        <v>99.979314624560459</v>
      </c>
      <c r="L178" s="107">
        <v>72.398814038474796</v>
      </c>
    </row>
    <row r="179" spans="1:12" s="13" customFormat="1" ht="12.75">
      <c r="A179" s="105">
        <v>9</v>
      </c>
      <c r="B179" s="105">
        <v>3</v>
      </c>
      <c r="C179" s="106">
        <v>4</v>
      </c>
      <c r="D179" s="95">
        <v>170008</v>
      </c>
      <c r="E179" s="45" t="s">
        <v>48</v>
      </c>
      <c r="F179" s="107">
        <v>606.06060606060612</v>
      </c>
      <c r="G179" s="107">
        <v>611.8721461187215</v>
      </c>
      <c r="H179" s="107">
        <v>340.39020340390204</v>
      </c>
      <c r="I179" s="107">
        <v>346.20174346201742</v>
      </c>
      <c r="J179" s="107">
        <v>265.67040265670403</v>
      </c>
      <c r="K179" s="107">
        <v>104.6077210460772</v>
      </c>
      <c r="L179" s="107">
        <v>161.06268161062681</v>
      </c>
    </row>
    <row r="180" spans="1:12" s="13" customFormat="1" ht="12.75">
      <c r="A180" s="105">
        <v>9</v>
      </c>
      <c r="B180" s="105">
        <v>3</v>
      </c>
      <c r="C180" s="106">
        <v>4</v>
      </c>
      <c r="D180" s="95">
        <v>162004</v>
      </c>
      <c r="E180" s="45" t="s">
        <v>40</v>
      </c>
      <c r="F180" s="107">
        <v>285.13894482480868</v>
      </c>
      <c r="G180" s="107">
        <v>373.74144180426902</v>
      </c>
      <c r="H180" s="107">
        <v>165.92831252517118</v>
      </c>
      <c r="I180" s="107">
        <v>254.53080950463149</v>
      </c>
      <c r="J180" s="107">
        <v>119.21063229963754</v>
      </c>
      <c r="K180" s="107">
        <v>76.520338300443029</v>
      </c>
      <c r="L180" s="107">
        <v>42.690293999194523</v>
      </c>
    </row>
    <row r="181" spans="1:12" s="13" customFormat="1" ht="12.75">
      <c r="A181" s="105">
        <v>9</v>
      </c>
      <c r="B181" s="105">
        <v>3</v>
      </c>
      <c r="C181" s="106">
        <v>4</v>
      </c>
      <c r="D181" s="95">
        <v>362024</v>
      </c>
      <c r="E181" s="45" t="s">
        <v>66</v>
      </c>
      <c r="F181" s="107">
        <v>468.2532035841603</v>
      </c>
      <c r="G181" s="107">
        <v>690.81799788033527</v>
      </c>
      <c r="H181" s="107">
        <v>325.65757780132958</v>
      </c>
      <c r="I181" s="107">
        <v>548.2223720975046</v>
      </c>
      <c r="J181" s="107">
        <v>142.59562578283072</v>
      </c>
      <c r="K181" s="107">
        <v>66.480393101454865</v>
      </c>
      <c r="L181" s="107">
        <v>76.115232681375858</v>
      </c>
    </row>
    <row r="182" spans="1:12" s="13" customFormat="1" ht="12.75">
      <c r="A182" s="105">
        <v>9</v>
      </c>
      <c r="B182" s="105">
        <v>3</v>
      </c>
      <c r="C182" s="106">
        <v>4</v>
      </c>
      <c r="D182" s="95">
        <v>162008</v>
      </c>
      <c r="E182" s="45" t="s">
        <v>41</v>
      </c>
      <c r="F182" s="107">
        <v>314.18450639149853</v>
      </c>
      <c r="G182" s="107">
        <v>410.44201447712925</v>
      </c>
      <c r="H182" s="107">
        <v>168.64315416602494</v>
      </c>
      <c r="I182" s="107">
        <v>264.9006622516556</v>
      </c>
      <c r="J182" s="107">
        <v>145.54135222547359</v>
      </c>
      <c r="K182" s="107">
        <v>66.225165562913901</v>
      </c>
      <c r="L182" s="107">
        <v>79.316186662559687</v>
      </c>
    </row>
    <row r="183" spans="1:12" s="13" customFormat="1" ht="12.75">
      <c r="A183" s="105">
        <v>9</v>
      </c>
      <c r="B183" s="105">
        <v>3</v>
      </c>
      <c r="C183" s="106">
        <v>4</v>
      </c>
      <c r="D183" s="95">
        <v>754008</v>
      </c>
      <c r="E183" s="45" t="s">
        <v>121</v>
      </c>
      <c r="F183" s="107">
        <v>364.44652908067536</v>
      </c>
      <c r="G183" s="107">
        <v>457.3170731707317</v>
      </c>
      <c r="H183" s="107">
        <v>214.82176360225139</v>
      </c>
      <c r="I183" s="107">
        <v>307.69230769230774</v>
      </c>
      <c r="J183" s="107">
        <v>149.62476547842402</v>
      </c>
      <c r="K183" s="107">
        <v>49.718574108818011</v>
      </c>
      <c r="L183" s="107">
        <v>99.906191369606006</v>
      </c>
    </row>
    <row r="184" spans="1:12" s="13" customFormat="1" ht="12.75">
      <c r="A184" s="105">
        <v>9</v>
      </c>
      <c r="B184" s="105">
        <v>3</v>
      </c>
      <c r="C184" s="106">
        <v>4</v>
      </c>
      <c r="D184" s="95">
        <v>954016</v>
      </c>
      <c r="E184" s="45" t="s">
        <v>140</v>
      </c>
      <c r="F184" s="107">
        <v>658.96314803247969</v>
      </c>
      <c r="G184" s="107">
        <v>1004.5804705392463</v>
      </c>
      <c r="H184" s="107">
        <v>414.32438059546121</v>
      </c>
      <c r="I184" s="107">
        <v>759.94170310222773</v>
      </c>
      <c r="J184" s="107">
        <v>244.63876743701852</v>
      </c>
      <c r="K184" s="107">
        <v>95.773474911513645</v>
      </c>
      <c r="L184" s="107">
        <v>148.86529252550491</v>
      </c>
    </row>
    <row r="185" spans="1:12" s="13" customFormat="1" ht="12.75">
      <c r="A185" s="105">
        <v>9</v>
      </c>
      <c r="B185" s="105">
        <v>3</v>
      </c>
      <c r="C185" s="106">
        <v>4</v>
      </c>
      <c r="D185" s="95">
        <v>158016</v>
      </c>
      <c r="E185" s="45" t="s">
        <v>33</v>
      </c>
      <c r="F185" s="107">
        <v>354.28687114080373</v>
      </c>
      <c r="G185" s="107">
        <v>381.6175726288086</v>
      </c>
      <c r="H185" s="107">
        <v>213.58437088774167</v>
      </c>
      <c r="I185" s="107">
        <v>240.91507237574652</v>
      </c>
      <c r="J185" s="107">
        <v>140.70250025306206</v>
      </c>
      <c r="K185" s="107">
        <v>64.783885008604116</v>
      </c>
      <c r="L185" s="107">
        <v>75.918615244457939</v>
      </c>
    </row>
    <row r="186" spans="1:12" s="13" customFormat="1" ht="12.75">
      <c r="A186" s="105">
        <v>9</v>
      </c>
      <c r="B186" s="105">
        <v>3</v>
      </c>
      <c r="C186" s="106">
        <v>4</v>
      </c>
      <c r="D186" s="95">
        <v>362028</v>
      </c>
      <c r="E186" s="45" t="s">
        <v>67</v>
      </c>
      <c r="F186" s="107">
        <v>298.04050716285195</v>
      </c>
      <c r="G186" s="107">
        <v>351.55606784126462</v>
      </c>
      <c r="H186" s="107">
        <v>180.30627367034413</v>
      </c>
      <c r="I186" s="107">
        <v>233.82183434875677</v>
      </c>
      <c r="J186" s="107">
        <v>117.73423349250783</v>
      </c>
      <c r="K186" s="107">
        <v>40.342499588341838</v>
      </c>
      <c r="L186" s="107">
        <v>77.391733904165989</v>
      </c>
    </row>
    <row r="187" spans="1:12" s="3" customFormat="1" ht="12.75">
      <c r="A187" s="105">
        <v>9</v>
      </c>
      <c r="B187" s="105">
        <v>3</v>
      </c>
      <c r="C187" s="106">
        <v>4</v>
      </c>
      <c r="D187" s="95">
        <v>974028</v>
      </c>
      <c r="E187" s="45" t="s">
        <v>157</v>
      </c>
      <c r="F187" s="107">
        <v>294.56911044514288</v>
      </c>
      <c r="G187" s="107">
        <v>388.86046341641696</v>
      </c>
      <c r="H187" s="107">
        <v>165.19260287990642</v>
      </c>
      <c r="I187" s="107">
        <v>259.4839558511805</v>
      </c>
      <c r="J187" s="107">
        <v>129.37650756523647</v>
      </c>
      <c r="K187" s="107">
        <v>62.860901980849349</v>
      </c>
      <c r="L187" s="107">
        <v>66.515605584387103</v>
      </c>
    </row>
    <row r="188" spans="1:12" s="3" customFormat="1" ht="12.75">
      <c r="A188" s="105">
        <v>9</v>
      </c>
      <c r="B188" s="105">
        <v>3</v>
      </c>
      <c r="C188" s="106">
        <v>4</v>
      </c>
      <c r="D188" s="95">
        <v>962040</v>
      </c>
      <c r="E188" s="45" t="s">
        <v>153</v>
      </c>
      <c r="F188" s="107">
        <v>350.89493376478919</v>
      </c>
      <c r="G188" s="107">
        <v>484.3765800384266</v>
      </c>
      <c r="H188" s="107">
        <v>189.09899888765295</v>
      </c>
      <c r="I188" s="107">
        <v>322.58064516129036</v>
      </c>
      <c r="J188" s="107">
        <v>161.79593487713623</v>
      </c>
      <c r="K188" s="107">
        <v>84.942865810496514</v>
      </c>
      <c r="L188" s="107">
        <v>76.853069066639705</v>
      </c>
    </row>
    <row r="189" spans="1:12" s="3" customFormat="1" ht="12.75">
      <c r="A189" s="105">
        <v>9</v>
      </c>
      <c r="B189" s="105">
        <v>3</v>
      </c>
      <c r="C189" s="106">
        <v>4</v>
      </c>
      <c r="D189" s="95">
        <v>158028</v>
      </c>
      <c r="E189" s="45" t="s">
        <v>37</v>
      </c>
      <c r="F189" s="107">
        <v>316.32047477744806</v>
      </c>
      <c r="G189" s="107">
        <v>316.32047477744806</v>
      </c>
      <c r="H189" s="107">
        <v>189.31750741839764</v>
      </c>
      <c r="I189" s="107">
        <v>189.31750741839764</v>
      </c>
      <c r="J189" s="107">
        <v>127.00296735905044</v>
      </c>
      <c r="K189" s="107">
        <v>46.290801186943625</v>
      </c>
      <c r="L189" s="107">
        <v>80.712166172106834</v>
      </c>
    </row>
    <row r="190" spans="1:12" s="3" customFormat="1" ht="12.75">
      <c r="A190" s="105">
        <v>9</v>
      </c>
      <c r="B190" s="105">
        <v>3</v>
      </c>
      <c r="C190" s="106">
        <v>4</v>
      </c>
      <c r="D190" s="95">
        <v>566076</v>
      </c>
      <c r="E190" s="45" t="s">
        <v>117</v>
      </c>
      <c r="F190" s="107">
        <v>314.2606735945912</v>
      </c>
      <c r="G190" s="107">
        <v>395.0169024665081</v>
      </c>
      <c r="H190" s="107">
        <v>140.85388756729685</v>
      </c>
      <c r="I190" s="107">
        <v>221.61011643921373</v>
      </c>
      <c r="J190" s="107">
        <v>173.40678602729432</v>
      </c>
      <c r="K190" s="107">
        <v>83.886315262301224</v>
      </c>
      <c r="L190" s="107">
        <v>89.520470764993092</v>
      </c>
    </row>
    <row r="191" spans="1:12" s="3" customFormat="1" ht="12.75">
      <c r="A191" s="105">
        <v>9</v>
      </c>
      <c r="B191" s="105">
        <v>3</v>
      </c>
      <c r="C191" s="106">
        <v>4</v>
      </c>
      <c r="D191" s="95">
        <v>382056</v>
      </c>
      <c r="E191" s="45" t="s">
        <v>92</v>
      </c>
      <c r="F191" s="107">
        <v>295.71984435797663</v>
      </c>
      <c r="G191" s="107">
        <v>400.34587116299173</v>
      </c>
      <c r="H191" s="107">
        <v>168.61219195849546</v>
      </c>
      <c r="I191" s="107">
        <v>273.23821876351059</v>
      </c>
      <c r="J191" s="107">
        <v>127.1076523994812</v>
      </c>
      <c r="K191" s="107">
        <v>59.662775616083003</v>
      </c>
      <c r="L191" s="107">
        <v>67.4448767833982</v>
      </c>
    </row>
    <row r="192" spans="1:12" s="3" customFormat="1" ht="12.75">
      <c r="A192" s="105">
        <v>9</v>
      </c>
      <c r="B192" s="105">
        <v>3</v>
      </c>
      <c r="C192" s="106">
        <v>4</v>
      </c>
      <c r="D192" s="95">
        <v>158032</v>
      </c>
      <c r="E192" s="45" t="s">
        <v>38</v>
      </c>
      <c r="F192" s="107">
        <v>327.53449310137972</v>
      </c>
      <c r="G192" s="107">
        <v>432.51349730053988</v>
      </c>
      <c r="H192" s="107">
        <v>171.56568686262747</v>
      </c>
      <c r="I192" s="107">
        <v>276.54469106178766</v>
      </c>
      <c r="J192" s="107">
        <v>155.96880623875225</v>
      </c>
      <c r="K192" s="107">
        <v>68.986202759448119</v>
      </c>
      <c r="L192" s="107">
        <v>86.982603479304146</v>
      </c>
    </row>
    <row r="193" spans="1:12" s="3" customFormat="1" ht="12.75">
      <c r="A193" s="98"/>
      <c r="B193" s="98"/>
      <c r="C193" s="98"/>
      <c r="D193" s="108"/>
      <c r="E193" s="102" t="s">
        <v>218</v>
      </c>
      <c r="F193" s="201">
        <v>348.8175175064988</v>
      </c>
      <c r="G193" s="201">
        <v>443.65320620835064</v>
      </c>
      <c r="H193" s="201">
        <v>196.48769252914929</v>
      </c>
      <c r="I193" s="201">
        <v>291.32338123100112</v>
      </c>
      <c r="J193" s="201">
        <v>152.32982497734952</v>
      </c>
      <c r="K193" s="201">
        <v>67.104717228765693</v>
      </c>
      <c r="L193" s="201">
        <v>85.22510774858381</v>
      </c>
    </row>
    <row r="194" spans="1:12" s="3" customFormat="1" ht="12.75">
      <c r="A194" s="105">
        <v>10</v>
      </c>
      <c r="B194" s="105">
        <v>4</v>
      </c>
      <c r="C194" s="106">
        <v>4</v>
      </c>
      <c r="D194" s="95">
        <v>566028</v>
      </c>
      <c r="E194" s="45" t="s">
        <v>116</v>
      </c>
      <c r="F194" s="107">
        <v>338.66499865963726</v>
      </c>
      <c r="G194" s="107">
        <v>409.25743901349301</v>
      </c>
      <c r="H194" s="107">
        <v>154.58850862300062</v>
      </c>
      <c r="I194" s="107">
        <v>225.1809489768564</v>
      </c>
      <c r="J194" s="107">
        <v>184.07649003663664</v>
      </c>
      <c r="K194" s="107">
        <v>110.80332409972301</v>
      </c>
      <c r="L194" s="107">
        <v>73.2731659369136</v>
      </c>
    </row>
    <row r="195" spans="1:12" s="3" customFormat="1" ht="12.75">
      <c r="A195" s="105">
        <v>10</v>
      </c>
      <c r="B195" s="105">
        <v>4</v>
      </c>
      <c r="C195" s="106">
        <v>4</v>
      </c>
      <c r="D195" s="95">
        <v>158020</v>
      </c>
      <c r="E195" s="45" t="s">
        <v>34</v>
      </c>
      <c r="F195" s="107">
        <v>227.41187789731478</v>
      </c>
      <c r="G195" s="107">
        <v>251.90238782471792</v>
      </c>
      <c r="H195" s="107">
        <v>142.56975422023967</v>
      </c>
      <c r="I195" s="107">
        <v>167.06026414764278</v>
      </c>
      <c r="J195" s="107">
        <v>84.842123677075136</v>
      </c>
      <c r="K195" s="107">
        <v>34.986442753433046</v>
      </c>
      <c r="L195" s="107">
        <v>49.85568092364209</v>
      </c>
    </row>
    <row r="196" spans="1:12" s="3" customFormat="1" ht="12.75">
      <c r="A196" s="105">
        <v>10</v>
      </c>
      <c r="B196" s="105">
        <v>4</v>
      </c>
      <c r="C196" s="106">
        <v>4</v>
      </c>
      <c r="D196" s="95">
        <v>162022</v>
      </c>
      <c r="E196" s="45" t="s">
        <v>43</v>
      </c>
      <c r="F196" s="107">
        <v>222.20254957507083</v>
      </c>
      <c r="G196" s="107">
        <v>347.91076487252127</v>
      </c>
      <c r="H196" s="107">
        <v>152.26628895184135</v>
      </c>
      <c r="I196" s="107">
        <v>277.97450424929178</v>
      </c>
      <c r="J196" s="107">
        <v>69.936260623229458</v>
      </c>
      <c r="K196" s="107">
        <v>21.246458923512751</v>
      </c>
      <c r="L196" s="107">
        <v>48.689801699716718</v>
      </c>
    </row>
    <row r="197" spans="1:12" s="13" customFormat="1" ht="12.75">
      <c r="A197" s="105">
        <v>10</v>
      </c>
      <c r="B197" s="105">
        <v>4</v>
      </c>
      <c r="C197" s="106">
        <v>4</v>
      </c>
      <c r="D197" s="95">
        <v>362036</v>
      </c>
      <c r="E197" s="45" t="s">
        <v>69</v>
      </c>
      <c r="F197" s="107">
        <v>305.11269928532164</v>
      </c>
      <c r="G197" s="107">
        <v>409.56569543705336</v>
      </c>
      <c r="H197" s="107">
        <v>200.65970313358986</v>
      </c>
      <c r="I197" s="107">
        <v>305.11269928532164</v>
      </c>
      <c r="J197" s="107">
        <v>104.45299615173172</v>
      </c>
      <c r="K197" s="107">
        <v>56.807769836906722</v>
      </c>
      <c r="L197" s="107">
        <v>47.645226314824995</v>
      </c>
    </row>
    <row r="198" spans="1:12" s="3" customFormat="1" ht="12" customHeight="1">
      <c r="A198" s="105">
        <v>10</v>
      </c>
      <c r="B198" s="105">
        <v>4</v>
      </c>
      <c r="C198" s="106">
        <v>4</v>
      </c>
      <c r="D198" s="95">
        <v>166036</v>
      </c>
      <c r="E198" s="45" t="s">
        <v>47</v>
      </c>
      <c r="F198" s="107">
        <v>278.47049044056524</v>
      </c>
      <c r="G198" s="107">
        <v>281.58769742310892</v>
      </c>
      <c r="H198" s="107">
        <v>173.52452202826268</v>
      </c>
      <c r="I198" s="107">
        <v>176.64172901080633</v>
      </c>
      <c r="J198" s="107">
        <v>104.94596841230258</v>
      </c>
      <c r="K198" s="107">
        <v>46.758104738154614</v>
      </c>
      <c r="L198" s="107">
        <v>58.18786367414797</v>
      </c>
    </row>
    <row r="199" spans="1:12" s="3" customFormat="1" ht="12" customHeight="1">
      <c r="A199" s="98"/>
      <c r="B199" s="98"/>
      <c r="C199" s="98"/>
      <c r="D199" s="108"/>
      <c r="E199" s="102" t="s">
        <v>288</v>
      </c>
      <c r="F199" s="201">
        <v>273.78897498990045</v>
      </c>
      <c r="G199" s="201">
        <v>340.99673142605315</v>
      </c>
      <c r="H199" s="201">
        <v>164.16320834404496</v>
      </c>
      <c r="I199" s="201">
        <v>231.3709647801976</v>
      </c>
      <c r="J199" s="201">
        <v>109.62576664585552</v>
      </c>
      <c r="K199" s="201">
        <v>54.170186198538325</v>
      </c>
      <c r="L199" s="201">
        <v>55.455580447317203</v>
      </c>
    </row>
    <row r="200" spans="1:12" s="27" customFormat="1" ht="12.75">
      <c r="D200" s="31"/>
      <c r="E200" s="7" t="s">
        <v>179</v>
      </c>
      <c r="F200" s="200">
        <v>376.78260077731369</v>
      </c>
      <c r="G200" s="200">
        <v>483.31825893807354</v>
      </c>
      <c r="H200" s="200">
        <v>201.68591142735994</v>
      </c>
      <c r="I200" s="200">
        <v>308.22156958811985</v>
      </c>
      <c r="J200" s="200">
        <v>175.09668934995372</v>
      </c>
      <c r="K200" s="200">
        <v>77.164330275065353</v>
      </c>
      <c r="L200" s="200">
        <v>97.932359074888367</v>
      </c>
    </row>
    <row r="201" spans="1:12" s="27" customFormat="1" ht="12.75">
      <c r="D201" s="31"/>
      <c r="E201" s="10" t="s">
        <v>200</v>
      </c>
      <c r="F201" s="200">
        <v>390.69636120747577</v>
      </c>
      <c r="G201" s="200">
        <v>498.32556461542885</v>
      </c>
      <c r="H201" s="200">
        <v>211.6507240201089</v>
      </c>
      <c r="I201" s="200">
        <v>319.27992742806202</v>
      </c>
      <c r="J201" s="200">
        <v>179.04563718736682</v>
      </c>
      <c r="K201" s="200">
        <v>74.39669348028977</v>
      </c>
      <c r="L201" s="200">
        <v>104.64894370707707</v>
      </c>
    </row>
    <row r="202" spans="1:12" s="27" customFormat="1" ht="12.75">
      <c r="D202" s="31"/>
      <c r="E202" s="11" t="s">
        <v>201</v>
      </c>
      <c r="F202" s="200">
        <v>360.8232275042476</v>
      </c>
      <c r="G202" s="200">
        <v>466.1045664693778</v>
      </c>
      <c r="H202" s="200">
        <v>190.25606364738221</v>
      </c>
      <c r="I202" s="200">
        <v>295.53740261251249</v>
      </c>
      <c r="J202" s="200">
        <v>170.56716385686533</v>
      </c>
      <c r="K202" s="200">
        <v>80.338867375499035</v>
      </c>
      <c r="L202" s="200">
        <v>90.228296481366314</v>
      </c>
    </row>
    <row r="203" spans="1:12" s="27" customFormat="1" ht="12.75">
      <c r="A203" s="59" t="s">
        <v>381</v>
      </c>
      <c r="B203" s="59"/>
      <c r="C203" s="59"/>
      <c r="D203" s="59"/>
      <c r="E203" s="59"/>
      <c r="F203" s="59"/>
      <c r="G203" s="59"/>
      <c r="H203" s="59"/>
      <c r="I203" s="59"/>
      <c r="J203" s="59"/>
      <c r="K203" s="59"/>
      <c r="L203" s="200"/>
    </row>
    <row r="204" spans="1:12" ht="12">
      <c r="A204" s="47" t="s">
        <v>366</v>
      </c>
      <c r="F204" s="27"/>
      <c r="G204" s="27"/>
      <c r="H204" s="27"/>
      <c r="I204" s="27"/>
      <c r="J204" s="27"/>
      <c r="K204" s="27"/>
      <c r="L204" s="27"/>
    </row>
    <row r="208" spans="1:12">
      <c r="F208" s="20"/>
      <c r="G208" s="20"/>
      <c r="H208" s="20"/>
      <c r="I208" s="20"/>
      <c r="J208" s="20"/>
      <c r="K208" s="20"/>
      <c r="L208" s="20"/>
    </row>
    <row r="211" spans="6:12">
      <c r="F211" s="20"/>
      <c r="G211" s="20"/>
      <c r="H211" s="20"/>
      <c r="I211" s="20"/>
      <c r="J211" s="20"/>
      <c r="K211" s="20"/>
      <c r="L211" s="20"/>
    </row>
    <row r="214" spans="6:12">
      <c r="F214" s="6"/>
      <c r="G214" s="6"/>
      <c r="H214" s="6"/>
      <c r="I214" s="6"/>
      <c r="J214" s="6"/>
      <c r="K214" s="6"/>
      <c r="L214" s="6"/>
    </row>
    <row r="215" spans="6:12">
      <c r="F215" s="6"/>
      <c r="G215" s="6"/>
      <c r="H215" s="6"/>
      <c r="I215" s="6"/>
      <c r="J215" s="6"/>
      <c r="K215" s="6"/>
      <c r="L215" s="6"/>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C214"/>
  <sheetViews>
    <sheetView zoomScale="60" zoomScaleNormal="60" workbookViewId="0">
      <pane ySplit="4" topLeftCell="A5" activePane="bottomLeft" state="frozen"/>
      <selection pane="bottomLeft" activeCell="A19" sqref="A19"/>
    </sheetView>
  </sheetViews>
  <sheetFormatPr baseColWidth="10" defaultColWidth="11.42578125" defaultRowHeight="11.25"/>
  <cols>
    <col min="1" max="3" width="11.42578125" style="20"/>
    <col min="4" max="4" width="9.5703125" style="23" customWidth="1"/>
    <col min="5" max="5" width="40.7109375" style="27" customWidth="1"/>
    <col min="6" max="7" width="14.140625" style="20" customWidth="1"/>
    <col min="8" max="8" width="14.28515625" style="20" customWidth="1"/>
    <col min="9" max="10" width="12.7109375" style="20" customWidth="1"/>
    <col min="11" max="11" width="11.42578125" style="20"/>
    <col min="12" max="15" width="11.5703125" style="13" bestFit="1" customWidth="1"/>
    <col min="16" max="16" width="11.5703125" style="13" customWidth="1"/>
    <col min="17" max="17" width="11.5703125" style="13" bestFit="1" customWidth="1"/>
    <col min="18" max="16384" width="11.42578125" style="20"/>
  </cols>
  <sheetData>
    <row r="1" spans="1:29" ht="18.75" customHeight="1">
      <c r="A1" s="39" t="s">
        <v>388</v>
      </c>
      <c r="E1" s="73"/>
      <c r="F1" s="24"/>
      <c r="G1" s="24"/>
      <c r="H1" s="24"/>
      <c r="I1" s="24"/>
      <c r="J1" s="24"/>
    </row>
    <row r="2" spans="1:29" ht="18.75" customHeight="1">
      <c r="A2" s="30"/>
      <c r="B2" s="27"/>
      <c r="C2" s="27"/>
      <c r="D2" s="31"/>
      <c r="E2" s="73"/>
      <c r="F2" s="172"/>
      <c r="G2" s="24"/>
      <c r="H2" s="24"/>
      <c r="I2" s="24"/>
      <c r="J2" s="24"/>
    </row>
    <row r="3" spans="1:29" s="263" customFormat="1" ht="72.75" customHeight="1">
      <c r="A3" s="259" t="s">
        <v>289</v>
      </c>
      <c r="B3" s="259" t="s">
        <v>302</v>
      </c>
      <c r="C3" s="259" t="s">
        <v>287</v>
      </c>
      <c r="D3" s="259" t="s">
        <v>6</v>
      </c>
      <c r="E3" s="262" t="s">
        <v>0</v>
      </c>
      <c r="F3" s="369" t="s">
        <v>204</v>
      </c>
      <c r="G3" s="370"/>
      <c r="H3" s="370"/>
      <c r="I3" s="370"/>
      <c r="J3" s="370"/>
      <c r="K3" s="371"/>
      <c r="L3" s="374" t="s">
        <v>248</v>
      </c>
      <c r="M3" s="374"/>
      <c r="N3" s="374"/>
      <c r="O3" s="374"/>
      <c r="P3" s="374"/>
      <c r="Q3" s="374"/>
      <c r="R3" s="371" t="s">
        <v>7</v>
      </c>
      <c r="S3" s="372"/>
      <c r="T3" s="372"/>
      <c r="U3" s="372"/>
      <c r="V3" s="372"/>
      <c r="W3" s="373"/>
      <c r="X3" s="373" t="s">
        <v>8</v>
      </c>
      <c r="Y3" s="370"/>
      <c r="Z3" s="370"/>
      <c r="AA3" s="370"/>
      <c r="AB3" s="370"/>
      <c r="AC3" s="370"/>
    </row>
    <row r="4" spans="1:29" s="263" customFormat="1" ht="32.25" customHeight="1">
      <c r="A4" s="259"/>
      <c r="B4" s="258"/>
      <c r="C4" s="258"/>
      <c r="D4" s="320"/>
      <c r="E4" s="321"/>
      <c r="F4" s="322" t="s">
        <v>9</v>
      </c>
      <c r="G4" s="322" t="s">
        <v>10</v>
      </c>
      <c r="H4" s="259" t="s">
        <v>203</v>
      </c>
      <c r="I4" s="322" t="s">
        <v>11</v>
      </c>
      <c r="J4" s="259" t="s">
        <v>372</v>
      </c>
      <c r="K4" s="262" t="s">
        <v>376</v>
      </c>
      <c r="L4" s="322" t="s">
        <v>9</v>
      </c>
      <c r="M4" s="322" t="s">
        <v>10</v>
      </c>
      <c r="N4" s="259" t="s">
        <v>203</v>
      </c>
      <c r="O4" s="322" t="s">
        <v>11</v>
      </c>
      <c r="P4" s="259" t="s">
        <v>372</v>
      </c>
      <c r="Q4" s="262" t="s">
        <v>376</v>
      </c>
      <c r="R4" s="322" t="s">
        <v>9</v>
      </c>
      <c r="S4" s="322" t="s">
        <v>10</v>
      </c>
      <c r="T4" s="259" t="s">
        <v>203</v>
      </c>
      <c r="U4" s="322" t="s">
        <v>11</v>
      </c>
      <c r="V4" s="259" t="s">
        <v>372</v>
      </c>
      <c r="W4" s="259" t="s">
        <v>376</v>
      </c>
      <c r="X4" s="316" t="s">
        <v>9</v>
      </c>
      <c r="Y4" s="322" t="s">
        <v>10</v>
      </c>
      <c r="Z4" s="259" t="s">
        <v>203</v>
      </c>
      <c r="AA4" s="322" t="s">
        <v>11</v>
      </c>
      <c r="AB4" s="259" t="s">
        <v>372</v>
      </c>
      <c r="AC4" s="259" t="s">
        <v>376</v>
      </c>
    </row>
    <row r="5" spans="1:29" s="27" customFormat="1" ht="12.75">
      <c r="A5" s="111">
        <v>1</v>
      </c>
      <c r="B5" s="111">
        <v>1</v>
      </c>
      <c r="C5" s="111">
        <v>1</v>
      </c>
      <c r="D5" s="95">
        <v>911000</v>
      </c>
      <c r="E5" s="45" t="s">
        <v>133</v>
      </c>
      <c r="F5" s="107">
        <v>284.94035526384334</v>
      </c>
      <c r="G5" s="107">
        <v>517.76827032218614</v>
      </c>
      <c r="H5" s="107">
        <v>572.95311406578048</v>
      </c>
      <c r="I5" s="107">
        <v>537.18657033574164</v>
      </c>
      <c r="J5" s="107">
        <v>286.66780763306537</v>
      </c>
      <c r="K5" s="107">
        <v>421.46704713655726</v>
      </c>
      <c r="L5" s="107">
        <v>219.30509975517015</v>
      </c>
      <c r="M5" s="107">
        <v>362.35047585785372</v>
      </c>
      <c r="N5" s="107">
        <v>368.2645206438072</v>
      </c>
      <c r="O5" s="107">
        <v>261.79345516362093</v>
      </c>
      <c r="P5" s="107">
        <v>138.62741742255693</v>
      </c>
      <c r="Q5" s="107">
        <v>263.53135061724635</v>
      </c>
      <c r="R5" s="107">
        <v>53.133302078449745</v>
      </c>
      <c r="S5" s="107">
        <v>95.17157076748444</v>
      </c>
      <c r="T5" s="107">
        <v>96.221133659901994</v>
      </c>
      <c r="U5" s="107">
        <v>93.497662558436033</v>
      </c>
      <c r="V5" s="107">
        <v>45.353414341947676</v>
      </c>
      <c r="W5" s="107">
        <v>73.855919918209139</v>
      </c>
      <c r="X5" s="107">
        <v>12.501953430223478</v>
      </c>
      <c r="Y5" s="107">
        <v>60.24622369684802</v>
      </c>
      <c r="Z5" s="107">
        <v>108.46745976207129</v>
      </c>
      <c r="AA5" s="107">
        <v>181.89545261368471</v>
      </c>
      <c r="AB5" s="107">
        <v>102.68697586856075</v>
      </c>
      <c r="AC5" s="107">
        <v>84.079776601101756</v>
      </c>
    </row>
    <row r="6" spans="1:29" ht="12.75">
      <c r="A6" s="111">
        <v>1</v>
      </c>
      <c r="B6" s="111">
        <v>1</v>
      </c>
      <c r="C6" s="111">
        <v>1</v>
      </c>
      <c r="D6" s="95">
        <v>913000</v>
      </c>
      <c r="E6" s="45" t="s">
        <v>134</v>
      </c>
      <c r="F6" s="244">
        <v>263.63767906236427</v>
      </c>
      <c r="G6" s="244">
        <v>380.2169875867466</v>
      </c>
      <c r="H6" s="244">
        <v>436.30697312037375</v>
      </c>
      <c r="I6" s="244">
        <v>506.34716873484513</v>
      </c>
      <c r="J6" s="244">
        <v>209.47765212708677</v>
      </c>
      <c r="K6" s="244">
        <v>350.741602695474</v>
      </c>
      <c r="L6" s="244">
        <v>198.52409202720293</v>
      </c>
      <c r="M6" s="244">
        <v>238.49086110839639</v>
      </c>
      <c r="N6" s="244">
        <v>239.57927541877672</v>
      </c>
      <c r="O6" s="244">
        <v>203.01431084486285</v>
      </c>
      <c r="P6" s="244">
        <v>116.31663974151859</v>
      </c>
      <c r="Q6" s="244">
        <v>200.51061169196569</v>
      </c>
      <c r="R6" s="244">
        <v>55.852987990160607</v>
      </c>
      <c r="S6" s="244">
        <v>89.434072915648613</v>
      </c>
      <c r="T6" s="244">
        <v>102.25944682508758</v>
      </c>
      <c r="U6" s="244">
        <v>97.941330290495912</v>
      </c>
      <c r="V6" s="244">
        <v>22.078621432417854</v>
      </c>
      <c r="W6" s="244">
        <v>72.336656361804856</v>
      </c>
      <c r="X6" s="244">
        <v>9.2605990450007329</v>
      </c>
      <c r="Y6" s="244">
        <v>52.292053562701611</v>
      </c>
      <c r="Z6" s="244">
        <v>94.468250876509515</v>
      </c>
      <c r="AA6" s="244">
        <v>205.39152759948641</v>
      </c>
      <c r="AB6" s="244">
        <v>71.082390953150352</v>
      </c>
      <c r="AC6" s="244">
        <v>77.894334641703423</v>
      </c>
    </row>
    <row r="7" spans="1:29" ht="12.75">
      <c r="A7" s="111">
        <v>1</v>
      </c>
      <c r="B7" s="111">
        <v>1</v>
      </c>
      <c r="C7" s="111">
        <v>1</v>
      </c>
      <c r="D7" s="95">
        <v>112000</v>
      </c>
      <c r="E7" s="45" t="s">
        <v>16</v>
      </c>
      <c r="F7" s="107">
        <v>408.43085193562126</v>
      </c>
      <c r="G7" s="107">
        <v>656.23283909939585</v>
      </c>
      <c r="H7" s="107">
        <v>659.62198376817844</v>
      </c>
      <c r="I7" s="107">
        <v>674.82052645573026</v>
      </c>
      <c r="J7" s="107">
        <v>292.76585028017382</v>
      </c>
      <c r="K7" s="107">
        <v>529.26378680083315</v>
      </c>
      <c r="L7" s="107">
        <v>307.79821024682855</v>
      </c>
      <c r="M7" s="107">
        <v>492.0373421197142</v>
      </c>
      <c r="N7" s="107">
        <v>449.91557274361287</v>
      </c>
      <c r="O7" s="107">
        <v>358.41531507577793</v>
      </c>
      <c r="P7" s="107">
        <v>111.43990430019521</v>
      </c>
      <c r="Q7" s="107">
        <v>345.11222043158665</v>
      </c>
      <c r="R7" s="107">
        <v>84.242960631986108</v>
      </c>
      <c r="S7" s="107">
        <v>80.724876441515732</v>
      </c>
      <c r="T7" s="107">
        <v>93.142328013508333</v>
      </c>
      <c r="U7" s="107">
        <v>102.10050518479134</v>
      </c>
      <c r="V7" s="107">
        <v>34.628218850343153</v>
      </c>
      <c r="W7" s="107">
        <v>80.775126763885098</v>
      </c>
      <c r="X7" s="107">
        <v>16.389681056806641</v>
      </c>
      <c r="Y7" s="107">
        <v>83.470620538165889</v>
      </c>
      <c r="Z7" s="107">
        <v>116.56408301105712</v>
      </c>
      <c r="AA7" s="107">
        <v>214.30470619516092</v>
      </c>
      <c r="AB7" s="107">
        <v>146.69772712963547</v>
      </c>
      <c r="AC7" s="107">
        <v>103.37643960536143</v>
      </c>
    </row>
    <row r="8" spans="1:29" ht="12.75">
      <c r="A8" s="111">
        <v>1</v>
      </c>
      <c r="B8" s="111">
        <v>1</v>
      </c>
      <c r="C8" s="111">
        <v>1</v>
      </c>
      <c r="D8" s="95">
        <v>113000</v>
      </c>
      <c r="E8" s="45" t="s">
        <v>17</v>
      </c>
      <c r="F8" s="107">
        <v>236.92834150160948</v>
      </c>
      <c r="G8" s="107">
        <v>552.70626898371768</v>
      </c>
      <c r="H8" s="107">
        <v>484.78571780835466</v>
      </c>
      <c r="I8" s="107">
        <v>434.37204910292746</v>
      </c>
      <c r="J8" s="107">
        <v>379.82973149967273</v>
      </c>
      <c r="K8" s="107">
        <v>395.66575102227085</v>
      </c>
      <c r="L8" s="107">
        <v>173.12878809848334</v>
      </c>
      <c r="M8" s="107">
        <v>432.20634367375396</v>
      </c>
      <c r="N8" s="107">
        <v>325.49193667702343</v>
      </c>
      <c r="O8" s="107">
        <v>230.60484071368231</v>
      </c>
      <c r="P8" s="107">
        <v>207.17985354527596</v>
      </c>
      <c r="Q8" s="107">
        <v>262.79292418643359</v>
      </c>
      <c r="R8" s="107">
        <v>56.259606182756677</v>
      </c>
      <c r="S8" s="107">
        <v>85.64457501369327</v>
      </c>
      <c r="T8" s="107">
        <v>76.93445776002379</v>
      </c>
      <c r="U8" s="107">
        <v>66.597087619899611</v>
      </c>
      <c r="V8" s="107">
        <v>38.102042031315165</v>
      </c>
      <c r="W8" s="107">
        <v>64.423188768890782</v>
      </c>
      <c r="X8" s="107">
        <v>7.539947220369462</v>
      </c>
      <c r="Y8" s="107">
        <v>34.855350296270494</v>
      </c>
      <c r="Z8" s="107">
        <v>82.359323371307354</v>
      </c>
      <c r="AA8" s="107">
        <v>137.17012076934552</v>
      </c>
      <c r="AB8" s="107">
        <v>134.54783592308155</v>
      </c>
      <c r="AC8" s="107">
        <v>68.449638066946449</v>
      </c>
    </row>
    <row r="9" spans="1:29" ht="12.75">
      <c r="A9" s="111">
        <v>1</v>
      </c>
      <c r="B9" s="111">
        <v>1</v>
      </c>
      <c r="C9" s="111">
        <v>1</v>
      </c>
      <c r="D9" s="95">
        <v>513000</v>
      </c>
      <c r="E9" s="45" t="s">
        <v>96</v>
      </c>
      <c r="F9" s="107">
        <v>188.45989108486822</v>
      </c>
      <c r="G9" s="107">
        <v>261.17118955315249</v>
      </c>
      <c r="H9" s="107">
        <v>348.94124664479602</v>
      </c>
      <c r="I9" s="107">
        <v>280.13665202537823</v>
      </c>
      <c r="J9" s="107">
        <v>93.779677113010479</v>
      </c>
      <c r="K9" s="107">
        <v>233.44814389590519</v>
      </c>
      <c r="L9" s="107">
        <v>126.04784923208724</v>
      </c>
      <c r="M9" s="107">
        <v>148.9491940420323</v>
      </c>
      <c r="N9" s="107">
        <v>173.97355601948524</v>
      </c>
      <c r="O9" s="107">
        <v>126.89116642264521</v>
      </c>
      <c r="P9" s="107">
        <v>37.986704653371334</v>
      </c>
      <c r="Q9" s="107">
        <v>125.5626628760958</v>
      </c>
      <c r="R9" s="107">
        <v>55.069448693630285</v>
      </c>
      <c r="S9" s="107">
        <v>81.615996735360113</v>
      </c>
      <c r="T9" s="107">
        <v>107.36653742916795</v>
      </c>
      <c r="U9" s="107">
        <v>71.254270375793055</v>
      </c>
      <c r="V9" s="107">
        <v>8.3095916429249748</v>
      </c>
      <c r="W9" s="107">
        <v>65.241557778871211</v>
      </c>
      <c r="X9" s="107">
        <v>7.3425931591507112</v>
      </c>
      <c r="Y9" s="107">
        <v>30.605998775760074</v>
      </c>
      <c r="Z9" s="107">
        <v>67.601153196142789</v>
      </c>
      <c r="AA9" s="107">
        <v>81.991215226939971</v>
      </c>
      <c r="AB9" s="107">
        <v>47.48338081671416</v>
      </c>
      <c r="AC9" s="107">
        <v>42.643923240938172</v>
      </c>
    </row>
    <row r="10" spans="1:29" ht="13.5" customHeight="1">
      <c r="A10" s="111">
        <v>1</v>
      </c>
      <c r="B10" s="111">
        <v>1</v>
      </c>
      <c r="C10" s="111">
        <v>1</v>
      </c>
      <c r="D10" s="95">
        <v>914000</v>
      </c>
      <c r="E10" s="45" t="s">
        <v>135</v>
      </c>
      <c r="F10" s="107">
        <v>180.33791473343254</v>
      </c>
      <c r="G10" s="107">
        <v>262.85550129273207</v>
      </c>
      <c r="H10" s="107">
        <v>275.96017069701287</v>
      </c>
      <c r="I10" s="107">
        <v>331.08197589723221</v>
      </c>
      <c r="J10" s="107">
        <v>113.8238205212801</v>
      </c>
      <c r="K10" s="107">
        <v>231.11612175873736</v>
      </c>
      <c r="L10" s="107">
        <v>82.290116431760481</v>
      </c>
      <c r="M10" s="107">
        <v>124.96409077851196</v>
      </c>
      <c r="N10" s="107">
        <v>137.98008534850644</v>
      </c>
      <c r="O10" s="107">
        <v>129.78413455171503</v>
      </c>
      <c r="P10" s="107">
        <v>61.03596172880237</v>
      </c>
      <c r="Q10" s="107">
        <v>105.82146151480991</v>
      </c>
      <c r="R10" s="107">
        <v>85.791823513963053</v>
      </c>
      <c r="S10" s="107">
        <v>79.000287273771946</v>
      </c>
      <c r="T10" s="107">
        <v>59.743954480796589</v>
      </c>
      <c r="U10" s="107">
        <v>54.297444047146094</v>
      </c>
      <c r="V10" s="107">
        <v>13.196964698119434</v>
      </c>
      <c r="W10" s="107">
        <v>62.519216972430058</v>
      </c>
      <c r="X10" s="107">
        <v>12.255974787709011</v>
      </c>
      <c r="Y10" s="107">
        <v>58.891123240448152</v>
      </c>
      <c r="Z10" s="107">
        <v>78.236130867709832</v>
      </c>
      <c r="AA10" s="107">
        <v>147.0003972983711</v>
      </c>
      <c r="AB10" s="107">
        <v>39.590894094358305</v>
      </c>
      <c r="AC10" s="107">
        <v>62.775443271497402</v>
      </c>
    </row>
    <row r="11" spans="1:29" ht="12.75">
      <c r="A11" s="111">
        <v>1</v>
      </c>
      <c r="B11" s="111">
        <v>1</v>
      </c>
      <c r="C11" s="111">
        <v>1</v>
      </c>
      <c r="D11" s="95">
        <v>915000</v>
      </c>
      <c r="E11" s="45" t="s">
        <v>136</v>
      </c>
      <c r="F11" s="107">
        <v>272.89324493129629</v>
      </c>
      <c r="G11" s="107">
        <v>457.25350014894241</v>
      </c>
      <c r="H11" s="107">
        <v>496.42346208869816</v>
      </c>
      <c r="I11" s="107">
        <v>518.72021783526202</v>
      </c>
      <c r="J11" s="107">
        <v>342.92035398230092</v>
      </c>
      <c r="K11" s="107">
        <v>406.52127884818981</v>
      </c>
      <c r="L11" s="107">
        <v>208.51350052849048</v>
      </c>
      <c r="M11" s="107">
        <v>312.77926720285961</v>
      </c>
      <c r="N11" s="107">
        <v>309.01287553648069</v>
      </c>
      <c r="O11" s="107">
        <v>273.6555479918311</v>
      </c>
      <c r="P11" s="107">
        <v>203.85587863463971</v>
      </c>
      <c r="Q11" s="107">
        <v>257.51640906203681</v>
      </c>
      <c r="R11" s="107">
        <v>56.692610742769304</v>
      </c>
      <c r="S11" s="107">
        <v>90.854929997021145</v>
      </c>
      <c r="T11" s="107">
        <v>110.15736766809731</v>
      </c>
      <c r="U11" s="107">
        <v>129.33968686181086</v>
      </c>
      <c r="V11" s="107">
        <v>53.729456384323719</v>
      </c>
      <c r="W11" s="107">
        <v>86.279906838873643</v>
      </c>
      <c r="X11" s="107">
        <v>7.6871336600365128</v>
      </c>
      <c r="Y11" s="107">
        <v>53.619302949061655</v>
      </c>
      <c r="Z11" s="107">
        <v>77.253218884120201</v>
      </c>
      <c r="AA11" s="107">
        <v>115.72498298162014</v>
      </c>
      <c r="AB11" s="107">
        <v>85.335018963337504</v>
      </c>
      <c r="AC11" s="107">
        <v>62.724962947279266</v>
      </c>
    </row>
    <row r="12" spans="1:29" ht="12.75">
      <c r="A12" s="111">
        <v>1</v>
      </c>
      <c r="B12" s="111">
        <v>1</v>
      </c>
      <c r="C12" s="111">
        <v>1</v>
      </c>
      <c r="D12" s="95">
        <v>916000</v>
      </c>
      <c r="E12" s="45" t="s">
        <v>137</v>
      </c>
      <c r="F12" s="107">
        <v>286.68941979522197</v>
      </c>
      <c r="G12" s="107">
        <v>385.39553752535511</v>
      </c>
      <c r="H12" s="107">
        <v>432.94808292056524</v>
      </c>
      <c r="I12" s="107">
        <v>470.85201793721973</v>
      </c>
      <c r="J12" s="107">
        <v>154.72779369627506</v>
      </c>
      <c r="K12" s="107">
        <v>342.37873407824873</v>
      </c>
      <c r="L12" s="107">
        <v>221.84300341296947</v>
      </c>
      <c r="M12" s="107">
        <v>269.22367693158782</v>
      </c>
      <c r="N12" s="107">
        <v>266.00623738763545</v>
      </c>
      <c r="O12" s="107">
        <v>215.59158330458763</v>
      </c>
      <c r="P12" s="107">
        <v>105.06208213944599</v>
      </c>
      <c r="Q12" s="107">
        <v>216.95931198488461</v>
      </c>
      <c r="R12" s="107">
        <v>61.433447098976103</v>
      </c>
      <c r="S12" s="107">
        <v>82.979900424119492</v>
      </c>
      <c r="T12" s="107">
        <v>110.07154650522843</v>
      </c>
      <c r="U12" s="107">
        <v>86.236633321835185</v>
      </c>
      <c r="V12" s="107">
        <v>26.743075453677193</v>
      </c>
      <c r="W12" s="107">
        <v>72.645535394338225</v>
      </c>
      <c r="X12" s="107">
        <v>3.412969283276452</v>
      </c>
      <c r="Y12" s="107">
        <v>33.1919601696478</v>
      </c>
      <c r="Z12" s="107">
        <v>56.870299027701343</v>
      </c>
      <c r="AA12" s="107">
        <v>169.0238013107969</v>
      </c>
      <c r="AB12" s="107">
        <v>22.922636103151873</v>
      </c>
      <c r="AC12" s="107">
        <v>52.773886699025979</v>
      </c>
    </row>
    <row r="13" spans="1:29" ht="12.75">
      <c r="A13" s="111">
        <v>1</v>
      </c>
      <c r="B13" s="111">
        <v>1</v>
      </c>
      <c r="C13" s="111">
        <v>1</v>
      </c>
      <c r="D13" s="95">
        <v>114000</v>
      </c>
      <c r="E13" s="45" t="s">
        <v>18</v>
      </c>
      <c r="F13" s="107">
        <v>284.98609823911022</v>
      </c>
      <c r="G13" s="107">
        <v>377.2170871846115</v>
      </c>
      <c r="H13" s="107">
        <v>486.08579414266626</v>
      </c>
      <c r="I13" s="107">
        <v>466.58851113716293</v>
      </c>
      <c r="J13" s="107">
        <v>211.58761715421755</v>
      </c>
      <c r="K13" s="107">
        <v>361.52385208356606</v>
      </c>
      <c r="L13" s="107">
        <v>184.58449181340742</v>
      </c>
      <c r="M13" s="107">
        <v>228.5785660754434</v>
      </c>
      <c r="N13" s="107">
        <v>252.7646129541865</v>
      </c>
      <c r="O13" s="107">
        <v>179.36694021101999</v>
      </c>
      <c r="P13" s="107">
        <v>73.842658335700108</v>
      </c>
      <c r="Q13" s="107">
        <v>186.5713328119763</v>
      </c>
      <c r="R13" s="107">
        <v>84.955205437133088</v>
      </c>
      <c r="S13" s="107">
        <v>93.679740194853849</v>
      </c>
      <c r="T13" s="107">
        <v>98.432373313889869</v>
      </c>
      <c r="U13" s="107">
        <v>85.580304806565053</v>
      </c>
      <c r="V13" s="107">
        <v>18.460664583924999</v>
      </c>
      <c r="W13" s="107">
        <v>78.650430119539692</v>
      </c>
      <c r="X13" s="107">
        <v>15.446400988569664</v>
      </c>
      <c r="Y13" s="107">
        <v>54.958780914314275</v>
      </c>
      <c r="Z13" s="107">
        <v>134.88880787458984</v>
      </c>
      <c r="AA13" s="107">
        <v>201.64126611957786</v>
      </c>
      <c r="AB13" s="107">
        <v>119.28429423459247</v>
      </c>
      <c r="AC13" s="107">
        <v>96.30208915205003</v>
      </c>
    </row>
    <row r="14" spans="1:29" ht="12.75">
      <c r="A14" s="111">
        <v>1</v>
      </c>
      <c r="B14" s="111">
        <v>1</v>
      </c>
      <c r="C14" s="111">
        <v>1</v>
      </c>
      <c r="D14" s="95">
        <v>116000</v>
      </c>
      <c r="E14" s="45" t="s">
        <v>19</v>
      </c>
      <c r="F14" s="107">
        <v>312.60282987824945</v>
      </c>
      <c r="G14" s="107">
        <v>485.17226341037912</v>
      </c>
      <c r="H14" s="107">
        <v>503.08445011699598</v>
      </c>
      <c r="I14" s="107">
        <v>472.00653861871626</v>
      </c>
      <c r="J14" s="107">
        <v>218.30291070547622</v>
      </c>
      <c r="K14" s="107">
        <v>393.30300977450867</v>
      </c>
      <c r="L14" s="107">
        <v>218.49292530437651</v>
      </c>
      <c r="M14" s="107">
        <v>312.9088530309636</v>
      </c>
      <c r="N14" s="107">
        <v>258.45564773452435</v>
      </c>
      <c r="O14" s="107">
        <v>199.22353902738013</v>
      </c>
      <c r="P14" s="107">
        <v>104.8347311297485</v>
      </c>
      <c r="Q14" s="107">
        <v>221.0393883673666</v>
      </c>
      <c r="R14" s="107">
        <v>80.947680157946721</v>
      </c>
      <c r="S14" s="107">
        <v>106.84692542520708</v>
      </c>
      <c r="T14" s="107">
        <v>102.10593490746643</v>
      </c>
      <c r="U14" s="107">
        <v>88.884348181446683</v>
      </c>
      <c r="V14" s="107">
        <v>25.900345337937864</v>
      </c>
      <c r="W14" s="107">
        <v>82.260718087680232</v>
      </c>
      <c r="X14" s="107">
        <v>13.162224415926282</v>
      </c>
      <c r="Y14" s="107">
        <v>65.416484954208443</v>
      </c>
      <c r="Z14" s="107">
        <v>142.52286747500528</v>
      </c>
      <c r="AA14" s="107">
        <v>183.8986514098894</v>
      </c>
      <c r="AB14" s="107">
        <v>87.567834237789867</v>
      </c>
      <c r="AC14" s="107">
        <v>90.002903319461851</v>
      </c>
    </row>
    <row r="15" spans="1:29" s="27" customFormat="1" ht="12.75">
      <c r="A15" s="111">
        <v>1</v>
      </c>
      <c r="B15" s="111">
        <v>1</v>
      </c>
      <c r="C15" s="111">
        <v>1</v>
      </c>
      <c r="D15" s="95">
        <v>117000</v>
      </c>
      <c r="E15" s="45" t="s">
        <v>20</v>
      </c>
      <c r="F15" s="107">
        <v>195.39284245166598</v>
      </c>
      <c r="G15" s="107">
        <v>335.77832110839444</v>
      </c>
      <c r="H15" s="107">
        <v>370.8073487274566</v>
      </c>
      <c r="I15" s="107">
        <v>420.70116861435719</v>
      </c>
      <c r="J15" s="107">
        <v>161.70212765957447</v>
      </c>
      <c r="K15" s="107">
        <v>290.62249861461731</v>
      </c>
      <c r="L15" s="107">
        <v>138.83175647881529</v>
      </c>
      <c r="M15" s="107">
        <v>265.68867155664219</v>
      </c>
      <c r="N15" s="107">
        <v>215.74245744142931</v>
      </c>
      <c r="O15" s="107">
        <v>203.67278797996661</v>
      </c>
      <c r="P15" s="107">
        <v>57.44680851063832</v>
      </c>
      <c r="Q15" s="107">
        <v>177.02111938920018</v>
      </c>
      <c r="R15" s="107">
        <v>44.220485396956001</v>
      </c>
      <c r="S15" s="107">
        <v>39.119804400978019</v>
      </c>
      <c r="T15" s="107">
        <v>47.193662565312678</v>
      </c>
      <c r="U15" s="107">
        <v>56.761268781302178</v>
      </c>
      <c r="V15" s="107">
        <v>8.5106382978723438</v>
      </c>
      <c r="W15" s="107">
        <v>40.945754571762841</v>
      </c>
      <c r="X15" s="107">
        <v>12.340600575894694</v>
      </c>
      <c r="Y15" s="107">
        <v>30.969845150774251</v>
      </c>
      <c r="Z15" s="107">
        <v>107.8712287207146</v>
      </c>
      <c r="AA15" s="107">
        <v>160.26711185308841</v>
      </c>
      <c r="AB15" s="107">
        <v>95.744680851063833</v>
      </c>
      <c r="AC15" s="107">
        <v>72.655624653654314</v>
      </c>
    </row>
    <row r="16" spans="1:29" ht="12.75">
      <c r="A16" s="111">
        <v>1</v>
      </c>
      <c r="B16" s="111">
        <v>1</v>
      </c>
      <c r="C16" s="111">
        <v>1</v>
      </c>
      <c r="D16" s="95">
        <v>119000</v>
      </c>
      <c r="E16" s="45" t="s">
        <v>21</v>
      </c>
      <c r="F16" s="107">
        <v>462.41324525461971</v>
      </c>
      <c r="G16" s="107">
        <v>739.98642226748063</v>
      </c>
      <c r="H16" s="107">
        <v>749.72283813747208</v>
      </c>
      <c r="I16" s="107">
        <v>720.58823529411825</v>
      </c>
      <c r="J16" s="107">
        <v>377.57437070938244</v>
      </c>
      <c r="K16" s="107">
        <v>600.17938113508387</v>
      </c>
      <c r="L16" s="107">
        <v>368.75992976001322</v>
      </c>
      <c r="M16" s="107">
        <v>548.54039375424259</v>
      </c>
      <c r="N16" s="107">
        <v>511.36363636363609</v>
      </c>
      <c r="O16" s="107">
        <v>445.18716577540152</v>
      </c>
      <c r="P16" s="107">
        <v>232.10199411572424</v>
      </c>
      <c r="Q16" s="107">
        <v>420.7982460511235</v>
      </c>
      <c r="R16" s="107">
        <v>86.127602642361339</v>
      </c>
      <c r="S16" s="107">
        <v>118.12627291242364</v>
      </c>
      <c r="T16" s="107">
        <v>127.49445676274944</v>
      </c>
      <c r="U16" s="107">
        <v>80.213903743315569</v>
      </c>
      <c r="V16" s="107">
        <v>32.69042170644007</v>
      </c>
      <c r="W16" s="107">
        <v>90.188848472768953</v>
      </c>
      <c r="X16" s="107">
        <v>7.5257128522451691</v>
      </c>
      <c r="Y16" s="107">
        <v>73.319755600814574</v>
      </c>
      <c r="Z16" s="107">
        <v>110.8647450110865</v>
      </c>
      <c r="AA16" s="107">
        <v>195.18716577540118</v>
      </c>
      <c r="AB16" s="107">
        <v>112.78195488721811</v>
      </c>
      <c r="AC16" s="107">
        <v>89.192286611191392</v>
      </c>
    </row>
    <row r="17" spans="1:29" ht="12.75">
      <c r="A17" s="111">
        <v>1</v>
      </c>
      <c r="B17" s="111">
        <v>1</v>
      </c>
      <c r="C17" s="111">
        <v>1</v>
      </c>
      <c r="D17" s="95">
        <v>124000</v>
      </c>
      <c r="E17" s="45" t="s">
        <v>24</v>
      </c>
      <c r="F17" s="107">
        <v>165.6062874251497</v>
      </c>
      <c r="G17" s="107">
        <v>321.30649449297385</v>
      </c>
      <c r="H17" s="107">
        <v>370.51039697542529</v>
      </c>
      <c r="I17" s="107">
        <v>410.65482796892343</v>
      </c>
      <c r="J17" s="107">
        <v>231.61701394868263</v>
      </c>
      <c r="K17" s="107">
        <v>286.85094999657042</v>
      </c>
      <c r="L17" s="107">
        <v>107.12949101796407</v>
      </c>
      <c r="M17" s="107">
        <v>208.88720091150776</v>
      </c>
      <c r="N17" s="107">
        <v>193.57277882797729</v>
      </c>
      <c r="O17" s="107">
        <v>156.86274509803923</v>
      </c>
      <c r="P17" s="107">
        <v>130.87652832788015</v>
      </c>
      <c r="Q17" s="107">
        <v>154.19438918993072</v>
      </c>
      <c r="R17" s="107">
        <v>45.377994011976057</v>
      </c>
      <c r="S17" s="107">
        <v>53.17128750474744</v>
      </c>
      <c r="T17" s="107">
        <v>63.516068052930045</v>
      </c>
      <c r="U17" s="107">
        <v>58.453570107288115</v>
      </c>
      <c r="V17" s="107">
        <v>18.081625624246591</v>
      </c>
      <c r="W17" s="107">
        <v>48.151450716784396</v>
      </c>
      <c r="X17" s="107">
        <v>13.09880239520958</v>
      </c>
      <c r="Y17" s="107">
        <v>59.248006076718653</v>
      </c>
      <c r="Z17" s="107">
        <v>113.42155009451798</v>
      </c>
      <c r="AA17" s="107">
        <v>195.33851276359613</v>
      </c>
      <c r="AB17" s="107">
        <v>82.658859996555904</v>
      </c>
      <c r="AC17" s="107">
        <v>84.505110089855307</v>
      </c>
    </row>
    <row r="18" spans="1:29" ht="12.75">
      <c r="A18" s="112"/>
      <c r="B18" s="112"/>
      <c r="C18" s="112"/>
      <c r="D18" s="113"/>
      <c r="E18" s="88" t="s">
        <v>209</v>
      </c>
      <c r="F18" s="201">
        <v>274.87579514324187</v>
      </c>
      <c r="G18" s="201">
        <v>458.33566511836142</v>
      </c>
      <c r="H18" s="201">
        <v>485.43419893297443</v>
      </c>
      <c r="I18" s="201">
        <v>489.09884703242636</v>
      </c>
      <c r="J18" s="201">
        <v>250.8552782320827</v>
      </c>
      <c r="K18" s="201">
        <v>381.61323730700497</v>
      </c>
      <c r="L18" s="201">
        <v>199.6986159125733</v>
      </c>
      <c r="M18" s="201">
        <v>319.54782024735573</v>
      </c>
      <c r="N18" s="201">
        <v>293.88298794913243</v>
      </c>
      <c r="O18" s="201">
        <v>232.62100752875665</v>
      </c>
      <c r="P18" s="201">
        <v>127.52139183199411</v>
      </c>
      <c r="Q18" s="201">
        <v>232.81500655578807</v>
      </c>
      <c r="R18" s="201">
        <v>64.286829853064702</v>
      </c>
      <c r="S18" s="201">
        <v>84.36398231574239</v>
      </c>
      <c r="T18" s="201">
        <v>91.231380819903009</v>
      </c>
      <c r="U18" s="201">
        <v>83.397537272076022</v>
      </c>
      <c r="V18" s="201">
        <v>28.04838544012264</v>
      </c>
      <c r="W18" s="201">
        <v>70.542032807743212</v>
      </c>
      <c r="X18" s="201">
        <v>10.890349377603872</v>
      </c>
      <c r="Y18" s="201">
        <v>54.423862555263312</v>
      </c>
      <c r="Z18" s="201">
        <v>100.31983016393895</v>
      </c>
      <c r="AA18" s="201">
        <v>173.08030223159372</v>
      </c>
      <c r="AB18" s="201">
        <v>95.285500959965916</v>
      </c>
      <c r="AC18" s="201">
        <v>78.256197943473694</v>
      </c>
    </row>
    <row r="19" spans="1:29" ht="12.75">
      <c r="A19" s="111">
        <v>2</v>
      </c>
      <c r="B19" s="111">
        <v>2</v>
      </c>
      <c r="C19" s="111">
        <v>1</v>
      </c>
      <c r="D19" s="95">
        <v>334002</v>
      </c>
      <c r="E19" s="45" t="s">
        <v>249</v>
      </c>
      <c r="F19" s="107">
        <v>312.44874528456626</v>
      </c>
      <c r="G19" s="107">
        <v>453.21840678437366</v>
      </c>
      <c r="H19" s="107">
        <v>460.60772721022977</v>
      </c>
      <c r="I19" s="107">
        <v>585.30836715987948</v>
      </c>
      <c r="J19" s="107">
        <v>149.96704021094266</v>
      </c>
      <c r="K19" s="107">
        <v>359.87336592509638</v>
      </c>
      <c r="L19" s="107">
        <v>246.84270952927679</v>
      </c>
      <c r="M19" s="107">
        <v>348.95036841373542</v>
      </c>
      <c r="N19" s="107">
        <v>323.11288326687759</v>
      </c>
      <c r="O19" s="107">
        <v>311.64069660861588</v>
      </c>
      <c r="P19" s="107">
        <v>94.75939353988133</v>
      </c>
      <c r="Q19" s="107">
        <v>245.5150431804966</v>
      </c>
      <c r="R19" s="107">
        <v>47.564375922584865</v>
      </c>
      <c r="S19" s="107">
        <v>44.487696371472282</v>
      </c>
      <c r="T19" s="107">
        <v>49.498143819606732</v>
      </c>
      <c r="U19" s="107">
        <v>49.757758282047952</v>
      </c>
      <c r="V19" s="107">
        <v>7.4159525379037561</v>
      </c>
      <c r="W19" s="107">
        <v>37.257984623005186</v>
      </c>
      <c r="X19" s="107">
        <v>18.041659832704614</v>
      </c>
      <c r="Y19" s="107">
        <v>59.780341999165827</v>
      </c>
      <c r="Z19" s="107">
        <v>87.996700123745399</v>
      </c>
      <c r="AA19" s="107">
        <v>223.90991226921571</v>
      </c>
      <c r="AB19" s="107">
        <v>47.791694133157563</v>
      </c>
      <c r="AC19" s="107">
        <v>77.100338121594561</v>
      </c>
    </row>
    <row r="20" spans="1:29" ht="12.75">
      <c r="A20" s="111">
        <v>2</v>
      </c>
      <c r="B20" s="111">
        <v>2</v>
      </c>
      <c r="C20" s="111">
        <v>1</v>
      </c>
      <c r="D20" s="95">
        <v>711000</v>
      </c>
      <c r="E20" s="45" t="s">
        <v>368</v>
      </c>
      <c r="F20" s="107">
        <v>210.81761006289307</v>
      </c>
      <c r="G20" s="107">
        <v>335.5215171407732</v>
      </c>
      <c r="H20" s="107">
        <v>363.21359846055162</v>
      </c>
      <c r="I20" s="107">
        <v>379.54051536789837</v>
      </c>
      <c r="J20" s="107">
        <v>227.36913548824987</v>
      </c>
      <c r="K20" s="107">
        <v>294.56291362083135</v>
      </c>
      <c r="L20" s="107">
        <v>135.84905660377359</v>
      </c>
      <c r="M20" s="107">
        <v>233.40627279358137</v>
      </c>
      <c r="N20" s="107">
        <v>214.8813341885824</v>
      </c>
      <c r="O20" s="107">
        <v>165.32132877988201</v>
      </c>
      <c r="P20" s="107">
        <v>81.445660473402924</v>
      </c>
      <c r="Q20" s="107">
        <v>163.6460631226841</v>
      </c>
      <c r="R20" s="107">
        <v>68.427672955974813</v>
      </c>
      <c r="S20" s="107">
        <v>64.024637328794881</v>
      </c>
      <c r="T20" s="107">
        <v>70.558050032071932</v>
      </c>
      <c r="U20" s="107">
        <v>57.435579012729036</v>
      </c>
      <c r="V20" s="107">
        <v>22.058199711546628</v>
      </c>
      <c r="W20" s="107">
        <v>58.105166025058764</v>
      </c>
      <c r="X20" s="107">
        <v>6.5408805031446455</v>
      </c>
      <c r="Y20" s="107">
        <v>38.090607018396952</v>
      </c>
      <c r="Z20" s="107">
        <v>77.774214239897304</v>
      </c>
      <c r="AA20" s="107">
        <v>156.78360757528731</v>
      </c>
      <c r="AB20" s="107">
        <v>123.86527530330031</v>
      </c>
      <c r="AC20" s="107">
        <v>72.811684473088533</v>
      </c>
    </row>
    <row r="21" spans="1:29" s="27" customFormat="1" ht="12.75">
      <c r="A21" s="111">
        <v>2</v>
      </c>
      <c r="B21" s="111">
        <v>2</v>
      </c>
      <c r="C21" s="111">
        <v>1</v>
      </c>
      <c r="D21" s="95">
        <v>314000</v>
      </c>
      <c r="E21" s="45" t="s">
        <v>54</v>
      </c>
      <c r="F21" s="107">
        <v>133.02193338748987</v>
      </c>
      <c r="G21" s="107">
        <v>256.97969543147201</v>
      </c>
      <c r="H21" s="107">
        <v>304.48333732917763</v>
      </c>
      <c r="I21" s="107">
        <v>314.35784673018975</v>
      </c>
      <c r="J21" s="107">
        <v>175.46750144163443</v>
      </c>
      <c r="K21" s="107">
        <v>226.1861775113743</v>
      </c>
      <c r="L21" s="107">
        <v>86.81965881397241</v>
      </c>
      <c r="M21" s="107">
        <v>173.69923857868019</v>
      </c>
      <c r="N21" s="107">
        <v>198.99304723087988</v>
      </c>
      <c r="O21" s="107">
        <v>160.43651763172895</v>
      </c>
      <c r="P21" s="107">
        <v>68.374660186176797</v>
      </c>
      <c r="Q21" s="107">
        <v>132.73633277966346</v>
      </c>
      <c r="R21" s="107">
        <v>29.447603574329818</v>
      </c>
      <c r="S21" s="107">
        <v>41.24365482233501</v>
      </c>
      <c r="T21" s="107">
        <v>39.958443219052185</v>
      </c>
      <c r="U21" s="107">
        <v>32.575942666340914</v>
      </c>
      <c r="V21" s="107">
        <v>18.947194991350194</v>
      </c>
      <c r="W21" s="107">
        <v>32.209142774608218</v>
      </c>
      <c r="X21" s="107">
        <v>16.754670999187663</v>
      </c>
      <c r="Y21" s="107">
        <v>42.036802030456833</v>
      </c>
      <c r="Z21" s="107">
        <v>65.531846879245549</v>
      </c>
      <c r="AA21" s="107">
        <v>121.34538643211985</v>
      </c>
      <c r="AB21" s="107">
        <v>88.145646264107413</v>
      </c>
      <c r="AC21" s="107">
        <v>61.240701957102601</v>
      </c>
    </row>
    <row r="22" spans="1:29" s="27" customFormat="1" ht="12.75">
      <c r="A22" s="111">
        <v>2</v>
      </c>
      <c r="B22" s="111">
        <v>2</v>
      </c>
      <c r="C22" s="111">
        <v>1</v>
      </c>
      <c r="D22" s="95">
        <v>512000</v>
      </c>
      <c r="E22" s="45" t="s">
        <v>95</v>
      </c>
      <c r="F22" s="107">
        <v>147.98488664987403</v>
      </c>
      <c r="G22" s="107">
        <v>302.79503105590067</v>
      </c>
      <c r="H22" s="107">
        <v>331.01045296167251</v>
      </c>
      <c r="I22" s="107">
        <v>374.00654511453945</v>
      </c>
      <c r="J22" s="107">
        <v>5.6401579244218807</v>
      </c>
      <c r="K22" s="107">
        <v>229.39523075528152</v>
      </c>
      <c r="L22" s="107">
        <v>89.735516372795956</v>
      </c>
      <c r="M22" s="107">
        <v>150.10351966873705</v>
      </c>
      <c r="N22" s="107">
        <v>146.83922349427584</v>
      </c>
      <c r="O22" s="107">
        <v>128.56474988312297</v>
      </c>
      <c r="P22" s="107">
        <v>5.6401579244218807</v>
      </c>
      <c r="Q22" s="107">
        <v>104.72390969262852</v>
      </c>
      <c r="R22" s="107">
        <v>51.952141057934504</v>
      </c>
      <c r="S22" s="107">
        <v>111.2836438923396</v>
      </c>
      <c r="T22" s="107">
        <v>126.92882030861119</v>
      </c>
      <c r="U22" s="107">
        <v>88.826554464703108</v>
      </c>
      <c r="V22" s="107">
        <v>0</v>
      </c>
      <c r="W22" s="107">
        <v>74.802792637591807</v>
      </c>
      <c r="X22" s="107">
        <v>6.2972292191435777</v>
      </c>
      <c r="Y22" s="107">
        <v>41.407867494824025</v>
      </c>
      <c r="Z22" s="107">
        <v>57.242409158785485</v>
      </c>
      <c r="AA22" s="107">
        <v>156.61524076671341</v>
      </c>
      <c r="AB22" s="107">
        <v>0</v>
      </c>
      <c r="AC22" s="107">
        <v>49.868528425061214</v>
      </c>
    </row>
    <row r="23" spans="1:29" s="27" customFormat="1" ht="12.75">
      <c r="A23" s="111">
        <v>2</v>
      </c>
      <c r="B23" s="111">
        <v>2</v>
      </c>
      <c r="C23" s="111">
        <v>1</v>
      </c>
      <c r="D23" s="95">
        <v>111000</v>
      </c>
      <c r="E23" s="45" t="s">
        <v>15</v>
      </c>
      <c r="F23" s="107">
        <v>159.21091425661376</v>
      </c>
      <c r="G23" s="107">
        <v>276.55018451865664</v>
      </c>
      <c r="H23" s="107">
        <v>322.33777234012518</v>
      </c>
      <c r="I23" s="107">
        <v>387.81725888324883</v>
      </c>
      <c r="J23" s="107">
        <v>322.74050672117943</v>
      </c>
      <c r="K23" s="107">
        <v>272.53506600660069</v>
      </c>
      <c r="L23" s="107">
        <v>125.17087029939162</v>
      </c>
      <c r="M23" s="107">
        <v>210.48794933709945</v>
      </c>
      <c r="N23" s="107">
        <v>223.51889322855396</v>
      </c>
      <c r="O23" s="107">
        <v>213.70558375634519</v>
      </c>
      <c r="P23" s="107">
        <v>129.46788081521399</v>
      </c>
      <c r="Q23" s="107">
        <v>174.81435643564353</v>
      </c>
      <c r="R23" s="107">
        <v>25.999088691736585</v>
      </c>
      <c r="S23" s="107">
        <v>33.714520023691271</v>
      </c>
      <c r="T23" s="107">
        <v>36.704155098583549</v>
      </c>
      <c r="U23" s="107">
        <v>32.994923857868052</v>
      </c>
      <c r="V23" s="107">
        <v>21.681224059964073</v>
      </c>
      <c r="W23" s="107">
        <v>29.995187018701866</v>
      </c>
      <c r="X23" s="107">
        <v>8.0409552654855396</v>
      </c>
      <c r="Y23" s="107">
        <v>32.347715157865949</v>
      </c>
      <c r="Z23" s="107">
        <v>62.114724012987665</v>
      </c>
      <c r="AA23" s="107">
        <v>141.11675126903555</v>
      </c>
      <c r="AB23" s="107">
        <v>171.59140184600145</v>
      </c>
      <c r="AC23" s="107">
        <v>67.725522552255242</v>
      </c>
    </row>
    <row r="24" spans="1:29" s="27" customFormat="1" ht="12.75">
      <c r="A24" s="111">
        <v>2</v>
      </c>
      <c r="B24" s="111">
        <v>2</v>
      </c>
      <c r="C24" s="111">
        <v>1</v>
      </c>
      <c r="D24" s="95">
        <v>315000</v>
      </c>
      <c r="E24" s="45" t="s">
        <v>55</v>
      </c>
      <c r="F24" s="107">
        <v>156.52737685432456</v>
      </c>
      <c r="G24" s="107">
        <v>304.28001163190334</v>
      </c>
      <c r="H24" s="107">
        <v>399.08626713249134</v>
      </c>
      <c r="I24" s="107">
        <v>426.26274001914504</v>
      </c>
      <c r="J24" s="107">
        <v>247.37514409446371</v>
      </c>
      <c r="K24" s="107">
        <v>287.22527273866746</v>
      </c>
      <c r="L24" s="107">
        <v>120.71440700205306</v>
      </c>
      <c r="M24" s="107">
        <v>212.28223226795694</v>
      </c>
      <c r="N24" s="107">
        <v>267.93872614888483</v>
      </c>
      <c r="O24" s="107">
        <v>234.52897122585716</v>
      </c>
      <c r="P24" s="107">
        <v>134.90357354269861</v>
      </c>
      <c r="Q24" s="107">
        <v>185.50568135253312</v>
      </c>
      <c r="R24" s="107">
        <v>27.322826137293355</v>
      </c>
      <c r="S24" s="107">
        <v>45.73452824701932</v>
      </c>
      <c r="T24" s="107">
        <v>45.417898414404704</v>
      </c>
      <c r="U24" s="107">
        <v>49.552339658764637</v>
      </c>
      <c r="V24" s="107">
        <v>23.989780976415258</v>
      </c>
      <c r="W24" s="107">
        <v>37.216836279666218</v>
      </c>
      <c r="X24" s="107">
        <v>8.4901437149781493</v>
      </c>
      <c r="Y24" s="107">
        <v>46.263251116927044</v>
      </c>
      <c r="Z24" s="107">
        <v>85.729642569201843</v>
      </c>
      <c r="AA24" s="107">
        <v>142.18142913452326</v>
      </c>
      <c r="AB24" s="107">
        <v>88.481789575349907</v>
      </c>
      <c r="AC24" s="107">
        <v>64.502755106468115</v>
      </c>
    </row>
    <row r="25" spans="1:29" s="27" customFormat="1" ht="12.75">
      <c r="A25" s="111">
        <v>2</v>
      </c>
      <c r="B25" s="111">
        <v>2</v>
      </c>
      <c r="C25" s="111">
        <v>1</v>
      </c>
      <c r="D25" s="95">
        <v>316000</v>
      </c>
      <c r="E25" s="45" t="s">
        <v>56</v>
      </c>
      <c r="F25" s="107">
        <v>127.408328154133</v>
      </c>
      <c r="G25" s="107">
        <v>223.63695723147245</v>
      </c>
      <c r="H25" s="107">
        <v>279.58387516254879</v>
      </c>
      <c r="I25" s="107">
        <v>344.61054287962247</v>
      </c>
      <c r="J25" s="107">
        <v>208.12079167516839</v>
      </c>
      <c r="K25" s="107">
        <v>226.88923707364111</v>
      </c>
      <c r="L25" s="107">
        <v>103.58400662937643</v>
      </c>
      <c r="M25" s="107">
        <v>161.60626836434872</v>
      </c>
      <c r="N25" s="107">
        <v>170.67620286085827</v>
      </c>
      <c r="O25" s="107">
        <v>165.22423288749027</v>
      </c>
      <c r="P25" s="107">
        <v>71.413997143440113</v>
      </c>
      <c r="Q25" s="107">
        <v>133.78329516692781</v>
      </c>
      <c r="R25" s="107">
        <v>16.573441060700226</v>
      </c>
      <c r="S25" s="107">
        <v>22.853411687887693</v>
      </c>
      <c r="T25" s="107">
        <v>34.135240572171654</v>
      </c>
      <c r="U25" s="107">
        <v>44.059795436664082</v>
      </c>
      <c r="V25" s="107">
        <v>48.969598041216081</v>
      </c>
      <c r="W25" s="107">
        <v>31.035313968904433</v>
      </c>
      <c r="X25" s="107">
        <v>7.2508804640563476</v>
      </c>
      <c r="Y25" s="107">
        <v>39.177277179236043</v>
      </c>
      <c r="Z25" s="107">
        <v>74.772431729518843</v>
      </c>
      <c r="AA25" s="107">
        <v>135.32651455546812</v>
      </c>
      <c r="AB25" s="107">
        <v>87.737196490512218</v>
      </c>
      <c r="AC25" s="107">
        <v>62.070627937808858</v>
      </c>
    </row>
    <row r="26" spans="1:29" s="27" customFormat="1" ht="12.75">
      <c r="A26" s="111">
        <v>2</v>
      </c>
      <c r="B26" s="111">
        <v>3</v>
      </c>
      <c r="C26" s="111">
        <v>1</v>
      </c>
      <c r="D26" s="95">
        <v>515000</v>
      </c>
      <c r="E26" s="45" t="s">
        <v>97</v>
      </c>
      <c r="F26" s="107">
        <v>181.42699308018842</v>
      </c>
      <c r="G26" s="107">
        <v>297.74730656219396</v>
      </c>
      <c r="H26" s="107">
        <v>318.37628096706794</v>
      </c>
      <c r="I26" s="107">
        <v>355.12675767217496</v>
      </c>
      <c r="J26" s="107">
        <v>138.24168996582796</v>
      </c>
      <c r="K26" s="107">
        <v>243.02145579839217</v>
      </c>
      <c r="L26" s="107">
        <v>126.76629644705471</v>
      </c>
      <c r="M26" s="107">
        <v>213.51616062683644</v>
      </c>
      <c r="N26" s="107">
        <v>184.0612874340861</v>
      </c>
      <c r="O26" s="107">
        <v>162.16771015087761</v>
      </c>
      <c r="P26" s="107">
        <v>54.364709537123368</v>
      </c>
      <c r="Q26" s="107">
        <v>141.31864107728418</v>
      </c>
      <c r="R26" s="107">
        <v>46.519741815432909</v>
      </c>
      <c r="S26" s="107">
        <v>53.86875612144955</v>
      </c>
      <c r="T26" s="107">
        <v>73.624514973634447</v>
      </c>
      <c r="U26" s="107">
        <v>74.92558760135482</v>
      </c>
      <c r="V26" s="107">
        <v>24.852438645542122</v>
      </c>
      <c r="W26" s="107">
        <v>52.266258301845966</v>
      </c>
      <c r="X26" s="107">
        <v>8.1409548177007647</v>
      </c>
      <c r="Y26" s="107">
        <v>30.362389813907942</v>
      </c>
      <c r="Z26" s="107">
        <v>60.690478559347376</v>
      </c>
      <c r="AA26" s="107">
        <v>118.03345991994257</v>
      </c>
      <c r="AB26" s="107">
        <v>59.024541783162469</v>
      </c>
      <c r="AC26" s="107">
        <v>49.436556419261969</v>
      </c>
    </row>
    <row r="27" spans="1:29" s="27" customFormat="1" ht="12.75">
      <c r="A27" s="111">
        <v>2</v>
      </c>
      <c r="B27" s="111">
        <v>2</v>
      </c>
      <c r="C27" s="111">
        <v>1</v>
      </c>
      <c r="D27" s="95">
        <v>120000</v>
      </c>
      <c r="E27" s="45" t="s">
        <v>22</v>
      </c>
      <c r="F27" s="107">
        <v>336.73154155081875</v>
      </c>
      <c r="G27" s="107">
        <v>492.37690577355659</v>
      </c>
      <c r="H27" s="107">
        <v>560.56543992200852</v>
      </c>
      <c r="I27" s="107">
        <v>492.9086259009531</v>
      </c>
      <c r="J27" s="107">
        <v>369.37742031575812</v>
      </c>
      <c r="K27" s="107">
        <v>441.1764705882353</v>
      </c>
      <c r="L27" s="107">
        <v>262.58881680568436</v>
      </c>
      <c r="M27" s="107">
        <v>344.91377155711064</v>
      </c>
      <c r="N27" s="107">
        <v>375.33512064343182</v>
      </c>
      <c r="O27" s="107">
        <v>239.47919088584055</v>
      </c>
      <c r="P27" s="107">
        <v>172.77330950253204</v>
      </c>
      <c r="Q27" s="107">
        <v>280.17629069976618</v>
      </c>
      <c r="R27" s="107">
        <v>58.696323756564709</v>
      </c>
      <c r="S27" s="107">
        <v>77.480629842539372</v>
      </c>
      <c r="T27" s="107">
        <v>70.679990251035846</v>
      </c>
      <c r="U27" s="107">
        <v>81.37642408742154</v>
      </c>
      <c r="V27" s="107">
        <v>47.661602621388141</v>
      </c>
      <c r="W27" s="107">
        <v>67.008454758050007</v>
      </c>
      <c r="X27" s="107">
        <v>15.446400988569655</v>
      </c>
      <c r="Y27" s="107">
        <v>69.982504373906522</v>
      </c>
      <c r="Z27" s="107">
        <v>114.5503290275408</v>
      </c>
      <c r="AA27" s="107">
        <v>172.05301092769113</v>
      </c>
      <c r="AB27" s="107">
        <v>148.94250819183799</v>
      </c>
      <c r="AC27" s="107">
        <v>93.991725130419113</v>
      </c>
    </row>
    <row r="28" spans="1:29" s="27" customFormat="1" ht="12.75">
      <c r="A28" s="111">
        <v>2</v>
      </c>
      <c r="B28" s="111">
        <v>2</v>
      </c>
      <c r="C28" s="111">
        <v>1</v>
      </c>
      <c r="D28" s="95">
        <v>122000</v>
      </c>
      <c r="E28" s="45" t="s">
        <v>23</v>
      </c>
      <c r="F28" s="107">
        <v>215.71815718157188</v>
      </c>
      <c r="G28" s="107">
        <v>405.19207156639203</v>
      </c>
      <c r="H28" s="107">
        <v>441.37466307277629</v>
      </c>
      <c r="I28" s="107">
        <v>419.00786643120881</v>
      </c>
      <c r="J28" s="107">
        <v>174.33610379079673</v>
      </c>
      <c r="K28" s="107">
        <v>324.44416687484392</v>
      </c>
      <c r="L28" s="107">
        <v>149.59349593495941</v>
      </c>
      <c r="M28" s="107">
        <v>275.39028240659542</v>
      </c>
      <c r="N28" s="107">
        <v>229.11051212938006</v>
      </c>
      <c r="O28" s="107">
        <v>162.14480655000804</v>
      </c>
      <c r="P28" s="107">
        <v>83.113723900263523</v>
      </c>
      <c r="Q28" s="107">
        <v>178.92830377217089</v>
      </c>
      <c r="R28" s="107">
        <v>59.620596205962059</v>
      </c>
      <c r="S28" s="107">
        <v>73.671285739344043</v>
      </c>
      <c r="T28" s="107">
        <v>85.916442048517524</v>
      </c>
      <c r="U28" s="107">
        <v>113.98298282228281</v>
      </c>
      <c r="V28" s="107">
        <v>24.32596797080884</v>
      </c>
      <c r="W28" s="107">
        <v>72.133399950037472</v>
      </c>
      <c r="X28" s="107">
        <v>6.5040650406504108</v>
      </c>
      <c r="Y28" s="107">
        <v>56.130503420452534</v>
      </c>
      <c r="Z28" s="107">
        <v>126.34770889487872</v>
      </c>
      <c r="AA28" s="107">
        <v>142.88007705891798</v>
      </c>
      <c r="AB28" s="107">
        <v>66.896411919724343</v>
      </c>
      <c r="AC28" s="107">
        <v>73.382463152635552</v>
      </c>
    </row>
    <row r="29" spans="1:29" s="27" customFormat="1" ht="12.75">
      <c r="A29" s="112"/>
      <c r="B29" s="112"/>
      <c r="C29" s="112"/>
      <c r="D29" s="113"/>
      <c r="E29" s="88" t="s">
        <v>216</v>
      </c>
      <c r="F29" s="201">
        <v>178.34156157370646</v>
      </c>
      <c r="G29" s="201">
        <v>312.59748148877839</v>
      </c>
      <c r="H29" s="201">
        <v>368.32838757139677</v>
      </c>
      <c r="I29" s="201">
        <v>403.45094345968857</v>
      </c>
      <c r="J29" s="201">
        <v>216.82833691787741</v>
      </c>
      <c r="K29" s="201">
        <v>282.25527091228832</v>
      </c>
      <c r="L29" s="201">
        <v>131.88200653984822</v>
      </c>
      <c r="M29" s="201">
        <v>221.06749413058824</v>
      </c>
      <c r="N29" s="201">
        <v>236.65264219409985</v>
      </c>
      <c r="O29" s="201">
        <v>203.82765463657458</v>
      </c>
      <c r="P29" s="201">
        <v>100.2501865425975</v>
      </c>
      <c r="Q29" s="201">
        <v>173.88151115946067</v>
      </c>
      <c r="R29" s="201">
        <v>36.891451343233534</v>
      </c>
      <c r="S29" s="201">
        <v>48.843356482621616</v>
      </c>
      <c r="T29" s="201">
        <v>53.480356094859424</v>
      </c>
      <c r="U29" s="201">
        <v>53.647707779758541</v>
      </c>
      <c r="V29" s="201">
        <v>22.297326954308044</v>
      </c>
      <c r="W29" s="201">
        <v>42.482749674598644</v>
      </c>
      <c r="X29" s="201">
        <v>9.568103690624735</v>
      </c>
      <c r="Y29" s="201">
        <v>42.686630875568454</v>
      </c>
      <c r="Z29" s="201">
        <v>78.195389282437446</v>
      </c>
      <c r="AA29" s="201">
        <v>145.97558104335542</v>
      </c>
      <c r="AB29" s="201">
        <v>94.280823420971871</v>
      </c>
      <c r="AC29" s="201">
        <v>65.891010078228987</v>
      </c>
    </row>
    <row r="30" spans="1:29" s="27" customFormat="1" ht="12.75">
      <c r="A30" s="111">
        <v>3</v>
      </c>
      <c r="B30" s="111">
        <v>4</v>
      </c>
      <c r="C30" s="111">
        <v>2</v>
      </c>
      <c r="D30" s="95">
        <v>334000</v>
      </c>
      <c r="E30" s="100" t="s">
        <v>257</v>
      </c>
      <c r="F30" s="107">
        <v>261.16259477674811</v>
      </c>
      <c r="G30" s="107">
        <v>520.46263345195723</v>
      </c>
      <c r="H30" s="107">
        <v>630.78216989066459</v>
      </c>
      <c r="I30" s="107">
        <v>523.43749999999989</v>
      </c>
      <c r="J30" s="107">
        <v>277.77777777777783</v>
      </c>
      <c r="K30" s="107">
        <v>430.50238299867175</v>
      </c>
      <c r="L30" s="107">
        <v>185.34119629317607</v>
      </c>
      <c r="M30" s="107">
        <v>311.38790035587181</v>
      </c>
      <c r="N30" s="107">
        <v>370.05887300252317</v>
      </c>
      <c r="O30" s="107">
        <v>269.53124999999989</v>
      </c>
      <c r="P30" s="107">
        <v>160.81871345029239</v>
      </c>
      <c r="Q30" s="107">
        <v>254.70739901554811</v>
      </c>
      <c r="R30" s="107">
        <v>70.204998595900037</v>
      </c>
      <c r="S30" s="107">
        <v>164.59074733096091</v>
      </c>
      <c r="T30" s="107">
        <v>206.05550883095046</v>
      </c>
      <c r="U30" s="107">
        <v>136.71875</v>
      </c>
      <c r="V30" s="107">
        <v>63.352826510721272</v>
      </c>
      <c r="W30" s="107">
        <v>124.22845534807408</v>
      </c>
      <c r="X30" s="107">
        <v>5.616399887672002</v>
      </c>
      <c r="Y30" s="107">
        <v>44.483985765124579</v>
      </c>
      <c r="Z30" s="107">
        <v>54.667788057190926</v>
      </c>
      <c r="AA30" s="107">
        <v>117.18750000000003</v>
      </c>
      <c r="AB30" s="107">
        <v>53.606237816764157</v>
      </c>
      <c r="AC30" s="107">
        <v>51.566528635049622</v>
      </c>
    </row>
    <row r="31" spans="1:29" s="27" customFormat="1" ht="12.75">
      <c r="A31" s="111">
        <v>3</v>
      </c>
      <c r="B31" s="111">
        <v>4</v>
      </c>
      <c r="C31" s="111">
        <v>2</v>
      </c>
      <c r="D31" s="95">
        <v>554000</v>
      </c>
      <c r="E31" s="45" t="s">
        <v>264</v>
      </c>
      <c r="F31" s="107">
        <v>196.5672643589989</v>
      </c>
      <c r="G31" s="107">
        <v>361.44578313253032</v>
      </c>
      <c r="H31" s="107">
        <v>324.59063903782067</v>
      </c>
      <c r="I31" s="107">
        <v>355.5674375083546</v>
      </c>
      <c r="J31" s="107">
        <v>171.26220243192333</v>
      </c>
      <c r="K31" s="107">
        <v>277.3671620931546</v>
      </c>
      <c r="L31" s="107">
        <v>149.58289385367721</v>
      </c>
      <c r="M31" s="107">
        <v>225.71297849626362</v>
      </c>
      <c r="N31" s="107">
        <v>191.27662657585864</v>
      </c>
      <c r="O31" s="107">
        <v>188.47747627322565</v>
      </c>
      <c r="P31" s="107">
        <v>66.792258948450069</v>
      </c>
      <c r="Q31" s="107">
        <v>165.5602440401</v>
      </c>
      <c r="R31" s="107">
        <v>46.025505801131473</v>
      </c>
      <c r="S31" s="107">
        <v>114.38157694067419</v>
      </c>
      <c r="T31" s="107">
        <v>89.842051876539657</v>
      </c>
      <c r="U31" s="107">
        <v>74.856302633337805</v>
      </c>
      <c r="V31" s="107">
        <v>35.965062510703902</v>
      </c>
      <c r="W31" s="107">
        <v>70.416857043029566</v>
      </c>
      <c r="X31" s="107">
        <v>0.95886470419023895</v>
      </c>
      <c r="Y31" s="107">
        <v>21.351227695592506</v>
      </c>
      <c r="Z31" s="107">
        <v>43.471960585422416</v>
      </c>
      <c r="AA31" s="107">
        <v>92.233658601791163</v>
      </c>
      <c r="AB31" s="107">
        <v>68.504880972769342</v>
      </c>
      <c r="AC31" s="107">
        <v>41.390061010024993</v>
      </c>
    </row>
    <row r="32" spans="1:29" s="27" customFormat="1" ht="12.75">
      <c r="A32" s="111">
        <v>3</v>
      </c>
      <c r="B32" s="111">
        <v>4</v>
      </c>
      <c r="C32" s="111">
        <v>2</v>
      </c>
      <c r="D32" s="95">
        <v>558000</v>
      </c>
      <c r="E32" s="45" t="s">
        <v>265</v>
      </c>
      <c r="F32" s="107">
        <v>94.844357976653683</v>
      </c>
      <c r="G32" s="107">
        <v>213.27014218009484</v>
      </c>
      <c r="H32" s="107">
        <v>160.30534351145039</v>
      </c>
      <c r="I32" s="107">
        <v>220.96608427543674</v>
      </c>
      <c r="J32" s="107">
        <v>124.94614390348985</v>
      </c>
      <c r="K32" s="107">
        <v>157.54274682846111</v>
      </c>
      <c r="L32" s="107">
        <v>47.422178988326841</v>
      </c>
      <c r="M32" s="107">
        <v>110.58451816745658</v>
      </c>
      <c r="N32" s="107">
        <v>72.519083969465669</v>
      </c>
      <c r="O32" s="107">
        <v>83.93285371702639</v>
      </c>
      <c r="P32" s="107">
        <v>56.010340370529946</v>
      </c>
      <c r="Q32" s="107">
        <v>71.704357418643127</v>
      </c>
      <c r="R32" s="107">
        <v>44.990272373540854</v>
      </c>
      <c r="S32" s="107">
        <v>69.11532385466036</v>
      </c>
      <c r="T32" s="107">
        <v>64.885496183206101</v>
      </c>
      <c r="U32" s="107">
        <v>68.516615279205155</v>
      </c>
      <c r="V32" s="107">
        <v>36.622145626884965</v>
      </c>
      <c r="W32" s="107">
        <v>56.191395477109751</v>
      </c>
      <c r="X32" s="107">
        <v>2.4319066147859925</v>
      </c>
      <c r="Y32" s="107">
        <v>33.570300157977897</v>
      </c>
      <c r="Z32" s="107">
        <v>22.900763358778637</v>
      </c>
      <c r="AA32" s="107">
        <v>68.516615279205197</v>
      </c>
      <c r="AB32" s="107">
        <v>32.313657906074951</v>
      </c>
      <c r="AC32" s="107">
        <v>29.64699393270822</v>
      </c>
    </row>
    <row r="33" spans="1:29" s="27" customFormat="1" ht="12.75">
      <c r="A33" s="111">
        <v>3</v>
      </c>
      <c r="B33" s="111">
        <v>4</v>
      </c>
      <c r="C33" s="111">
        <v>2</v>
      </c>
      <c r="D33" s="95">
        <v>358000</v>
      </c>
      <c r="E33" s="45" t="s">
        <v>258</v>
      </c>
      <c r="F33" s="107">
        <v>198.46547314578004</v>
      </c>
      <c r="G33" s="107">
        <v>387.7381938690969</v>
      </c>
      <c r="H33" s="107">
        <v>372.43642329778504</v>
      </c>
      <c r="I33" s="107">
        <v>405.74282147315864</v>
      </c>
      <c r="J33" s="107">
        <v>180.36072144288573</v>
      </c>
      <c r="K33" s="107">
        <v>299.98224957103128</v>
      </c>
      <c r="L33" s="107">
        <v>132.99232736572893</v>
      </c>
      <c r="M33" s="107">
        <v>233.63711681855841</v>
      </c>
      <c r="N33" s="107">
        <v>183.75717801476625</v>
      </c>
      <c r="O33" s="107">
        <v>204.43196004993763</v>
      </c>
      <c r="P33" s="107">
        <v>81.98214611040261</v>
      </c>
      <c r="Q33" s="107">
        <v>165.37482989172244</v>
      </c>
      <c r="R33" s="107">
        <v>62.404092071611231</v>
      </c>
      <c r="S33" s="107">
        <v>125.93206296603148</v>
      </c>
      <c r="T33" s="107">
        <v>118.1296144380639</v>
      </c>
      <c r="U33" s="107">
        <v>92.07240948813984</v>
      </c>
      <c r="V33" s="107">
        <v>40.080160320641262</v>
      </c>
      <c r="W33" s="107">
        <v>85.79374001538369</v>
      </c>
      <c r="X33" s="107">
        <v>3.0690537084398981</v>
      </c>
      <c r="Y33" s="107">
        <v>28.169014084507037</v>
      </c>
      <c r="Z33" s="107">
        <v>70.549630844954905</v>
      </c>
      <c r="AA33" s="107">
        <v>109.23845193508117</v>
      </c>
      <c r="AB33" s="107">
        <v>58.298415011841868</v>
      </c>
      <c r="AC33" s="107">
        <v>48.813679663925214</v>
      </c>
    </row>
    <row r="34" spans="1:29" s="27" customFormat="1" ht="12.75">
      <c r="A34" s="111">
        <v>3</v>
      </c>
      <c r="B34" s="111">
        <v>4</v>
      </c>
      <c r="C34" s="111">
        <v>2</v>
      </c>
      <c r="D34" s="95">
        <v>366000</v>
      </c>
      <c r="E34" s="45" t="s">
        <v>259</v>
      </c>
      <c r="F34" s="107">
        <v>237.04520396912898</v>
      </c>
      <c r="G34" s="107">
        <v>358.76409430370478</v>
      </c>
      <c r="H34" s="107">
        <v>376.35163600617886</v>
      </c>
      <c r="I34" s="107">
        <v>355.30990919857868</v>
      </c>
      <c r="J34" s="107">
        <v>179.51251646903827</v>
      </c>
      <c r="K34" s="107">
        <v>298.66251136216079</v>
      </c>
      <c r="L34" s="107">
        <v>171.81183388460124</v>
      </c>
      <c r="M34" s="107">
        <v>222.58017279250259</v>
      </c>
      <c r="N34" s="107">
        <v>219.07035528717873</v>
      </c>
      <c r="O34" s="107">
        <v>155.28358994604551</v>
      </c>
      <c r="P34" s="107">
        <v>77.404479578392639</v>
      </c>
      <c r="Q34" s="107">
        <v>171.40631086871835</v>
      </c>
      <c r="R34" s="107">
        <v>59.720690922454978</v>
      </c>
      <c r="S34" s="107">
        <v>89.324937765412216</v>
      </c>
      <c r="T34" s="107">
        <v>84.257828956607241</v>
      </c>
      <c r="U34" s="107">
        <v>69.746019213054325</v>
      </c>
      <c r="V34" s="107">
        <v>37.878787878787904</v>
      </c>
      <c r="W34" s="107">
        <v>68.043111284248795</v>
      </c>
      <c r="X34" s="107">
        <v>5.5126791620727689</v>
      </c>
      <c r="Y34" s="107">
        <v>46.858983745789978</v>
      </c>
      <c r="Z34" s="107">
        <v>73.023451762392938</v>
      </c>
      <c r="AA34" s="107">
        <v>130.28030003947887</v>
      </c>
      <c r="AB34" s="107">
        <v>64.229249011857718</v>
      </c>
      <c r="AC34" s="107">
        <v>59.213089209193612</v>
      </c>
    </row>
    <row r="35" spans="1:29" s="27" customFormat="1" ht="12.75">
      <c r="A35" s="111">
        <v>3</v>
      </c>
      <c r="B35" s="111">
        <v>4</v>
      </c>
      <c r="C35" s="111">
        <v>2</v>
      </c>
      <c r="D35" s="95">
        <v>754000</v>
      </c>
      <c r="E35" s="45" t="s">
        <v>268</v>
      </c>
      <c r="F35" s="107">
        <v>172.47479214576325</v>
      </c>
      <c r="G35" s="107">
        <v>427.31519648254999</v>
      </c>
      <c r="H35" s="107">
        <v>387.17246773562761</v>
      </c>
      <c r="I35" s="107">
        <v>398.40637450199193</v>
      </c>
      <c r="J35" s="107">
        <v>246.28322570956598</v>
      </c>
      <c r="K35" s="107">
        <v>314.82874966623774</v>
      </c>
      <c r="L35" s="107">
        <v>127.36600035379439</v>
      </c>
      <c r="M35" s="107">
        <v>321.51690024732051</v>
      </c>
      <c r="N35" s="107">
        <v>242.47164646069604</v>
      </c>
      <c r="O35" s="107">
        <v>226.97090426174091</v>
      </c>
      <c r="P35" s="107">
        <v>159.18306051959752</v>
      </c>
      <c r="Q35" s="107">
        <v>208.26759230041017</v>
      </c>
      <c r="R35" s="107">
        <v>34.494958429152668</v>
      </c>
      <c r="S35" s="107">
        <v>67.32618851332785</v>
      </c>
      <c r="T35" s="107">
        <v>101.6816581931952</v>
      </c>
      <c r="U35" s="107">
        <v>70.022938548834915</v>
      </c>
      <c r="V35" s="107">
        <v>34.539720678780597</v>
      </c>
      <c r="W35" s="107">
        <v>59.955822025875676</v>
      </c>
      <c r="X35" s="107">
        <v>10.613833362816207</v>
      </c>
      <c r="Y35" s="107">
        <v>38.472107721901644</v>
      </c>
      <c r="Z35" s="107">
        <v>43.019163081736394</v>
      </c>
      <c r="AA35" s="107">
        <v>101.41253169141613</v>
      </c>
      <c r="AB35" s="107">
        <v>52.560444511187875</v>
      </c>
      <c r="AC35" s="107">
        <v>46.605335339951942</v>
      </c>
    </row>
    <row r="36" spans="1:29" s="27" customFormat="1" ht="12.75">
      <c r="A36" s="111">
        <v>3</v>
      </c>
      <c r="B36" s="111">
        <v>3</v>
      </c>
      <c r="C36" s="111">
        <v>2</v>
      </c>
      <c r="D36" s="95">
        <v>370000</v>
      </c>
      <c r="E36" s="45" t="s">
        <v>260</v>
      </c>
      <c r="F36" s="107">
        <v>232.93316609926538</v>
      </c>
      <c r="G36" s="107">
        <v>421.80774748923955</v>
      </c>
      <c r="H36" s="107">
        <v>564.64811783960715</v>
      </c>
      <c r="I36" s="107">
        <v>548.6044273339752</v>
      </c>
      <c r="J36" s="107">
        <v>542.14979630209962</v>
      </c>
      <c r="K36" s="107">
        <v>440.75900194232781</v>
      </c>
      <c r="L36" s="107">
        <v>184.55473929403331</v>
      </c>
      <c r="M36" s="107">
        <v>309.89956958393105</v>
      </c>
      <c r="N36" s="107">
        <v>395.52645935624651</v>
      </c>
      <c r="O36" s="107">
        <v>322.42540904716088</v>
      </c>
      <c r="P36" s="107">
        <v>325.91664055155132</v>
      </c>
      <c r="Q36" s="107">
        <v>295.83146571044375</v>
      </c>
      <c r="R36" s="107">
        <v>43.003046049095147</v>
      </c>
      <c r="S36" s="107">
        <v>100.43041606886656</v>
      </c>
      <c r="T36" s="107">
        <v>133.66066557555916</v>
      </c>
      <c r="U36" s="107">
        <v>93.840230991337918</v>
      </c>
      <c r="V36" s="107">
        <v>119.08492635537449</v>
      </c>
      <c r="W36" s="107">
        <v>92.136062552916002</v>
      </c>
      <c r="X36" s="107">
        <v>5.3753807561368943</v>
      </c>
      <c r="Y36" s="107">
        <v>11.477761836441896</v>
      </c>
      <c r="Z36" s="107">
        <v>35.460992907801419</v>
      </c>
      <c r="AA36" s="107">
        <v>132.33878729547641</v>
      </c>
      <c r="AB36" s="107">
        <v>97.148229395173928</v>
      </c>
      <c r="AC36" s="107">
        <v>52.791473678968075</v>
      </c>
    </row>
    <row r="37" spans="1:29" s="27" customFormat="1" ht="12.75">
      <c r="A37" s="111">
        <v>3</v>
      </c>
      <c r="B37" s="111">
        <v>4</v>
      </c>
      <c r="C37" s="111">
        <v>2</v>
      </c>
      <c r="D37" s="95">
        <v>758000</v>
      </c>
      <c r="E37" s="45" t="s">
        <v>270</v>
      </c>
      <c r="F37" s="107">
        <v>135.86956521739131</v>
      </c>
      <c r="G37" s="107">
        <v>223.23983972524323</v>
      </c>
      <c r="H37" s="107">
        <v>238.6764307024682</v>
      </c>
      <c r="I37" s="107">
        <v>246.39123942259835</v>
      </c>
      <c r="J37" s="107">
        <v>122.60295504558317</v>
      </c>
      <c r="K37" s="107">
        <v>190.45226130653268</v>
      </c>
      <c r="L37" s="107">
        <v>85.14492753623189</v>
      </c>
      <c r="M37" s="107">
        <v>111.6199198626216</v>
      </c>
      <c r="N37" s="107">
        <v>100.35259018171958</v>
      </c>
      <c r="O37" s="107">
        <v>77.15281234444997</v>
      </c>
      <c r="P37" s="107">
        <v>22.005658597925184</v>
      </c>
      <c r="Q37" s="107">
        <v>80.904522613065339</v>
      </c>
      <c r="R37" s="107">
        <v>41.666666666666664</v>
      </c>
      <c r="S37" s="107">
        <v>71.551230681167738</v>
      </c>
      <c r="T37" s="107">
        <v>65.093572009764046</v>
      </c>
      <c r="U37" s="107">
        <v>67.197610751617745</v>
      </c>
      <c r="V37" s="107">
        <v>18.861993083935875</v>
      </c>
      <c r="W37" s="107">
        <v>52.763819095477402</v>
      </c>
      <c r="X37" s="107">
        <v>9.0579710144927574</v>
      </c>
      <c r="Y37" s="107">
        <v>40.068689181453912</v>
      </c>
      <c r="Z37" s="107">
        <v>73.230268510984558</v>
      </c>
      <c r="AA37" s="107">
        <v>102.0408163265306</v>
      </c>
      <c r="AB37" s="107">
        <v>81.73530336372211</v>
      </c>
      <c r="AC37" s="107">
        <v>56.78391959798995</v>
      </c>
    </row>
    <row r="38" spans="1:29" s="27" customFormat="1" ht="12.75">
      <c r="A38" s="111">
        <v>3</v>
      </c>
      <c r="B38" s="111">
        <v>4</v>
      </c>
      <c r="C38" s="111">
        <v>2</v>
      </c>
      <c r="D38" s="95">
        <v>958000</v>
      </c>
      <c r="E38" s="45" t="s">
        <v>275</v>
      </c>
      <c r="F38" s="107">
        <v>267.56836224639812</v>
      </c>
      <c r="G38" s="107">
        <v>384.70042007517134</v>
      </c>
      <c r="H38" s="107">
        <v>367.84459599090735</v>
      </c>
      <c r="I38" s="107">
        <v>320.41998551774083</v>
      </c>
      <c r="J38" s="107">
        <v>111.64274322169059</v>
      </c>
      <c r="K38" s="107">
        <v>291.44456801012393</v>
      </c>
      <c r="L38" s="107">
        <v>210.23228462216994</v>
      </c>
      <c r="M38" s="107">
        <v>267.52155648905597</v>
      </c>
      <c r="N38" s="107">
        <v>239.7189501963216</v>
      </c>
      <c r="O38" s="107">
        <v>190.07965242577848</v>
      </c>
      <c r="P38" s="107">
        <v>59.239006607427669</v>
      </c>
      <c r="Q38" s="107">
        <v>195.95812401733332</v>
      </c>
      <c r="R38" s="107">
        <v>44.104675095560133</v>
      </c>
      <c r="S38" s="107">
        <v>77.382268405925245</v>
      </c>
      <c r="T38" s="107">
        <v>68.195908245505322</v>
      </c>
      <c r="U38" s="107">
        <v>34.395365677045604</v>
      </c>
      <c r="V38" s="107">
        <v>29.619503303713845</v>
      </c>
      <c r="W38" s="107">
        <v>49.852360317521196</v>
      </c>
      <c r="X38" s="107">
        <v>13.23140252866804</v>
      </c>
      <c r="Y38" s="107">
        <v>39.796595180190145</v>
      </c>
      <c r="Z38" s="107">
        <v>59.929737549080393</v>
      </c>
      <c r="AA38" s="107">
        <v>95.944967414916718</v>
      </c>
      <c r="AB38" s="107">
        <v>22.784233310549087</v>
      </c>
      <c r="AC38" s="107">
        <v>45.634083675269395</v>
      </c>
    </row>
    <row r="39" spans="1:29" s="27" customFormat="1" ht="12.75">
      <c r="A39" s="111">
        <v>3</v>
      </c>
      <c r="B39" s="111">
        <v>4</v>
      </c>
      <c r="C39" s="111">
        <v>2</v>
      </c>
      <c r="D39" s="95">
        <v>762000</v>
      </c>
      <c r="E39" s="45" t="s">
        <v>271</v>
      </c>
      <c r="F39" s="107">
        <v>219.03731746890213</v>
      </c>
      <c r="G39" s="107">
        <v>224.00328812166057</v>
      </c>
      <c r="H39" s="107">
        <v>220.68449597905371</v>
      </c>
      <c r="I39" s="107">
        <v>243.86113463166805</v>
      </c>
      <c r="J39" s="107">
        <v>59.668508287292816</v>
      </c>
      <c r="K39" s="107">
        <v>199.72181604194159</v>
      </c>
      <c r="L39" s="107">
        <v>150.08112493239588</v>
      </c>
      <c r="M39" s="107">
        <v>123.30456226880396</v>
      </c>
      <c r="N39" s="107">
        <v>106.6018328034412</v>
      </c>
      <c r="O39" s="107">
        <v>99.915325994919513</v>
      </c>
      <c r="P39" s="107">
        <v>33.149171270718234</v>
      </c>
      <c r="Q39" s="107">
        <v>107.70712222261849</v>
      </c>
      <c r="R39" s="107">
        <v>62.195781503515398</v>
      </c>
      <c r="S39" s="107">
        <v>73.982737361282389</v>
      </c>
      <c r="T39" s="107">
        <v>71.067888535627489</v>
      </c>
      <c r="U39" s="107">
        <v>50.804403048264156</v>
      </c>
      <c r="V39" s="107">
        <v>11.049723756906078</v>
      </c>
      <c r="W39" s="107">
        <v>55.280145511608829</v>
      </c>
      <c r="X39" s="107">
        <v>6.7604110329908096</v>
      </c>
      <c r="Y39" s="107">
        <v>26.715988491574201</v>
      </c>
      <c r="Z39" s="107">
        <v>43.014774639985049</v>
      </c>
      <c r="AA39" s="107">
        <v>93.141405588484361</v>
      </c>
      <c r="AB39" s="107">
        <v>15.469613259668508</v>
      </c>
      <c r="AC39" s="107">
        <v>36.734548307714263</v>
      </c>
    </row>
    <row r="40" spans="1:29" s="27" customFormat="1" ht="12.75">
      <c r="A40" s="111">
        <v>3</v>
      </c>
      <c r="B40" s="111">
        <v>4</v>
      </c>
      <c r="C40" s="111">
        <v>2</v>
      </c>
      <c r="D40" s="95">
        <v>154000</v>
      </c>
      <c r="E40" s="45" t="s">
        <v>252</v>
      </c>
      <c r="F40" s="107">
        <v>129.63729140808169</v>
      </c>
      <c r="G40" s="107">
        <v>187.54041819357622</v>
      </c>
      <c r="H40" s="107">
        <v>292.87012724702089</v>
      </c>
      <c r="I40" s="107">
        <v>275.46071774975741</v>
      </c>
      <c r="J40" s="107">
        <v>77.201447527141127</v>
      </c>
      <c r="K40" s="107">
        <v>191.270418117134</v>
      </c>
      <c r="L40" s="107">
        <v>71.714246310853696</v>
      </c>
      <c r="M40" s="107">
        <v>56.046561758999808</v>
      </c>
      <c r="N40" s="107">
        <v>68.672995354473841</v>
      </c>
      <c r="O40" s="107">
        <v>73.714839961202713</v>
      </c>
      <c r="P40" s="107">
        <v>16.887816646562133</v>
      </c>
      <c r="Q40" s="107">
        <v>60.058911288780088</v>
      </c>
      <c r="R40" s="107">
        <v>57.923045097227991</v>
      </c>
      <c r="S40" s="107">
        <v>127.18258245311489</v>
      </c>
      <c r="T40" s="107">
        <v>212.07836800646345</v>
      </c>
      <c r="U40" s="107">
        <v>151.30940834141597</v>
      </c>
      <c r="V40" s="107">
        <v>53.075995174909515</v>
      </c>
      <c r="W40" s="107">
        <v>117.05749588768602</v>
      </c>
      <c r="X40" s="107">
        <v>0</v>
      </c>
      <c r="Y40" s="107">
        <v>4.3112739814615209</v>
      </c>
      <c r="Z40" s="107">
        <v>12.11876388608362</v>
      </c>
      <c r="AA40" s="107">
        <v>50.436469447138684</v>
      </c>
      <c r="AB40" s="107">
        <v>7.2376357056694838</v>
      </c>
      <c r="AC40" s="107">
        <v>14.154010940667915</v>
      </c>
    </row>
    <row r="41" spans="1:29" s="27" customFormat="1" ht="12.75">
      <c r="A41" s="111">
        <v>3</v>
      </c>
      <c r="B41" s="111">
        <v>4</v>
      </c>
      <c r="C41" s="111">
        <v>2</v>
      </c>
      <c r="D41" s="95">
        <v>766000</v>
      </c>
      <c r="E41" s="45" t="s">
        <v>272</v>
      </c>
      <c r="F41" s="107">
        <v>74.901914160028525</v>
      </c>
      <c r="G41" s="107">
        <v>225.38766678687341</v>
      </c>
      <c r="H41" s="107">
        <v>221.44112478031633</v>
      </c>
      <c r="I41" s="107">
        <v>206.88513737173119</v>
      </c>
      <c r="J41" s="107">
        <v>86.827615417196128</v>
      </c>
      <c r="K41" s="107">
        <v>157.83762454375062</v>
      </c>
      <c r="L41" s="107">
        <v>43.990013078112</v>
      </c>
      <c r="M41" s="107">
        <v>117.20158672917421</v>
      </c>
      <c r="N41" s="107">
        <v>86.115992970123017</v>
      </c>
      <c r="O41" s="107">
        <v>43.032108573320102</v>
      </c>
      <c r="P41" s="107">
        <v>16.941973739940703</v>
      </c>
      <c r="Q41" s="107">
        <v>60.833251126237215</v>
      </c>
      <c r="R41" s="107">
        <v>29.722981809535135</v>
      </c>
      <c r="S41" s="107">
        <v>66.714749368914511</v>
      </c>
      <c r="T41" s="107">
        <v>80.84358523725831</v>
      </c>
      <c r="U41" s="107">
        <v>69.513406156901652</v>
      </c>
      <c r="V41" s="107">
        <v>31.766200762388831</v>
      </c>
      <c r="W41" s="107">
        <v>54.256683436914258</v>
      </c>
      <c r="X41" s="107">
        <v>1.1889192723814055</v>
      </c>
      <c r="Y41" s="107">
        <v>41.471330688784711</v>
      </c>
      <c r="Z41" s="107">
        <v>54.481546572934995</v>
      </c>
      <c r="AA41" s="107">
        <v>94.339622641509436</v>
      </c>
      <c r="AB41" s="107">
        <v>38.119440914866594</v>
      </c>
      <c r="AC41" s="107">
        <v>42.747689980599134</v>
      </c>
    </row>
    <row r="42" spans="1:29" s="27" customFormat="1" ht="12.75">
      <c r="A42" s="111">
        <v>3</v>
      </c>
      <c r="B42" s="111">
        <v>4</v>
      </c>
      <c r="C42" s="111">
        <v>2</v>
      </c>
      <c r="D42" s="95">
        <v>962000</v>
      </c>
      <c r="E42" s="45" t="s">
        <v>276</v>
      </c>
      <c r="F42" s="107">
        <v>222.07037922787848</v>
      </c>
      <c r="G42" s="107">
        <v>358.29741379310343</v>
      </c>
      <c r="H42" s="107">
        <v>372.36913113869406</v>
      </c>
      <c r="I42" s="107">
        <v>375.36092396535139</v>
      </c>
      <c r="J42" s="107">
        <v>148.74496436318563</v>
      </c>
      <c r="K42" s="107">
        <v>292.90728637133873</v>
      </c>
      <c r="L42" s="107">
        <v>158.8657328322515</v>
      </c>
      <c r="M42" s="107">
        <v>218.21120689655172</v>
      </c>
      <c r="N42" s="107">
        <v>248.24608742579599</v>
      </c>
      <c r="O42" s="107">
        <v>190.08662175168433</v>
      </c>
      <c r="P42" s="107">
        <v>71.273628757359774</v>
      </c>
      <c r="Q42" s="107">
        <v>178.16509319777296</v>
      </c>
      <c r="R42" s="107">
        <v>56.371711650153763</v>
      </c>
      <c r="S42" s="107">
        <v>83.51293103448279</v>
      </c>
      <c r="T42" s="107">
        <v>59.363194819212076</v>
      </c>
      <c r="U42" s="107">
        <v>91.434071222329194</v>
      </c>
      <c r="V42" s="107">
        <v>27.889680818097307</v>
      </c>
      <c r="W42" s="107">
        <v>64.391188574195141</v>
      </c>
      <c r="X42" s="107">
        <v>6.8329347454731808</v>
      </c>
      <c r="Y42" s="107">
        <v>56.573275862068954</v>
      </c>
      <c r="Z42" s="107">
        <v>64.759848893685927</v>
      </c>
      <c r="AA42" s="107">
        <v>93.840230991337847</v>
      </c>
      <c r="AB42" s="107">
        <v>49.58165478772856</v>
      </c>
      <c r="AC42" s="107">
        <v>50.351004599370611</v>
      </c>
    </row>
    <row r="43" spans="1:29" s="27" customFormat="1" ht="12.75">
      <c r="A43" s="111">
        <v>3</v>
      </c>
      <c r="B43" s="111">
        <v>4</v>
      </c>
      <c r="C43" s="111">
        <v>2</v>
      </c>
      <c r="D43" s="95">
        <v>770000</v>
      </c>
      <c r="E43" s="45" t="s">
        <v>273</v>
      </c>
      <c r="F43" s="107">
        <v>145.35922792803527</v>
      </c>
      <c r="G43" s="107">
        <v>247.68946395563771</v>
      </c>
      <c r="H43" s="107">
        <v>310.41739740441949</v>
      </c>
      <c r="I43" s="107">
        <v>273.88327355722208</v>
      </c>
      <c r="J43" s="107">
        <v>163.69664318276011</v>
      </c>
      <c r="K43" s="107">
        <v>223.20695880518628</v>
      </c>
      <c r="L43" s="107">
        <v>102.46634099845109</v>
      </c>
      <c r="M43" s="107">
        <v>158.96487985212568</v>
      </c>
      <c r="N43" s="107">
        <v>154.33181339880744</v>
      </c>
      <c r="O43" s="107">
        <v>110.85751548744702</v>
      </c>
      <c r="P43" s="107">
        <v>84.956485702445093</v>
      </c>
      <c r="Q43" s="107">
        <v>121.12259970457902</v>
      </c>
      <c r="R43" s="107">
        <v>39.318479685452147</v>
      </c>
      <c r="S43" s="107">
        <v>62.846580406654354</v>
      </c>
      <c r="T43" s="107">
        <v>75.412136092599084</v>
      </c>
      <c r="U43" s="107">
        <v>57.059015324421246</v>
      </c>
      <c r="V43" s="107">
        <v>29.009531703273939</v>
      </c>
      <c r="W43" s="107">
        <v>52.191038897095027</v>
      </c>
      <c r="X43" s="107">
        <v>3.5744072441320158</v>
      </c>
      <c r="Y43" s="107">
        <v>25.878003696857665</v>
      </c>
      <c r="Z43" s="107">
        <v>80.673447913012964</v>
      </c>
      <c r="AA43" s="107">
        <v>105.96674274535374</v>
      </c>
      <c r="AB43" s="107">
        <v>49.73062577704107</v>
      </c>
      <c r="AC43" s="107">
        <v>49.893320203512225</v>
      </c>
    </row>
    <row r="44" spans="1:29" s="27" customFormat="1" ht="12.75">
      <c r="A44" s="111">
        <v>3</v>
      </c>
      <c r="B44" s="111">
        <v>4</v>
      </c>
      <c r="C44" s="111">
        <v>2</v>
      </c>
      <c r="D44" s="95">
        <v>162000</v>
      </c>
      <c r="E44" s="45" t="s">
        <v>253</v>
      </c>
      <c r="F44" s="107">
        <v>131.23359580052491</v>
      </c>
      <c r="G44" s="107">
        <v>279.39464493597205</v>
      </c>
      <c r="H44" s="107">
        <v>268.15181518151809</v>
      </c>
      <c r="I44" s="107">
        <v>312.62366442421848</v>
      </c>
      <c r="J44" s="107">
        <v>233.14749113025854</v>
      </c>
      <c r="K44" s="107">
        <v>231.52205667543092</v>
      </c>
      <c r="L44" s="107">
        <v>104.98687664041991</v>
      </c>
      <c r="M44" s="107">
        <v>166.86069072565002</v>
      </c>
      <c r="N44" s="107">
        <v>132.01320132013194</v>
      </c>
      <c r="O44" s="107">
        <v>110.80332409972301</v>
      </c>
      <c r="P44" s="107">
        <v>86.163203243791173</v>
      </c>
      <c r="Q44" s="107">
        <v>119.77797253870874</v>
      </c>
      <c r="R44" s="107">
        <v>21.474588403722258</v>
      </c>
      <c r="S44" s="107">
        <v>85.370585952658104</v>
      </c>
      <c r="T44" s="107">
        <v>94.884488448844905</v>
      </c>
      <c r="U44" s="107">
        <v>71.230708349821938</v>
      </c>
      <c r="V44" s="107">
        <v>40.547389761784103</v>
      </c>
      <c r="W44" s="107">
        <v>58.428279287174995</v>
      </c>
      <c r="X44" s="107">
        <v>4.7721307563827251</v>
      </c>
      <c r="Y44" s="107">
        <v>27.163368257663951</v>
      </c>
      <c r="Z44" s="107">
        <v>41.254125412541256</v>
      </c>
      <c r="AA44" s="107">
        <v>130.58963197467355</v>
      </c>
      <c r="AB44" s="107">
        <v>106.43689812468328</v>
      </c>
      <c r="AC44" s="107">
        <v>53.315804849547192</v>
      </c>
    </row>
    <row r="45" spans="1:29" s="27" customFormat="1" ht="12.75">
      <c r="A45" s="111">
        <v>3</v>
      </c>
      <c r="B45" s="111">
        <v>4</v>
      </c>
      <c r="C45" s="111">
        <v>2</v>
      </c>
      <c r="D45" s="95">
        <v>374000</v>
      </c>
      <c r="E45" s="45" t="s">
        <v>261</v>
      </c>
      <c r="F45" s="107">
        <v>225.97654148283655</v>
      </c>
      <c r="G45" s="107">
        <v>449.82109388311477</v>
      </c>
      <c r="H45" s="107">
        <v>547.69127064374788</v>
      </c>
      <c r="I45" s="107">
        <v>442.78141565325842</v>
      </c>
      <c r="J45" s="107">
        <v>197.55955839628126</v>
      </c>
      <c r="K45" s="107">
        <v>362.68478560279129</v>
      </c>
      <c r="L45" s="107">
        <v>166.79220918971268</v>
      </c>
      <c r="M45" s="107">
        <v>291.36139035610847</v>
      </c>
      <c r="N45" s="107">
        <v>342.09639366363331</v>
      </c>
      <c r="O45" s="107">
        <v>227.62706579357649</v>
      </c>
      <c r="P45" s="107">
        <v>112.33778810768936</v>
      </c>
      <c r="Q45" s="107">
        <v>224.34425978636793</v>
      </c>
      <c r="R45" s="107">
        <v>54.880017217260317</v>
      </c>
      <c r="S45" s="107">
        <v>119.27074459021975</v>
      </c>
      <c r="T45" s="107">
        <v>104.48264239973031</v>
      </c>
      <c r="U45" s="107">
        <v>88.868101028999064</v>
      </c>
      <c r="V45" s="107">
        <v>30.989734650397043</v>
      </c>
      <c r="W45" s="107">
        <v>78.352156214611441</v>
      </c>
      <c r="X45" s="107">
        <v>4.3043150758635562</v>
      </c>
      <c r="Y45" s="107">
        <v>39.188958936786541</v>
      </c>
      <c r="Z45" s="107">
        <v>101.11223458038425</v>
      </c>
      <c r="AA45" s="107">
        <v>126.28624883068287</v>
      </c>
      <c r="AB45" s="107">
        <v>54.232035638194866</v>
      </c>
      <c r="AC45" s="107">
        <v>59.988369601811904</v>
      </c>
    </row>
    <row r="46" spans="1:29" s="27" customFormat="1" ht="12.75">
      <c r="A46" s="111">
        <v>3</v>
      </c>
      <c r="B46" s="111">
        <v>4</v>
      </c>
      <c r="C46" s="111">
        <v>2</v>
      </c>
      <c r="D46" s="95">
        <v>966000</v>
      </c>
      <c r="E46" s="45" t="s">
        <v>277</v>
      </c>
      <c r="F46" s="107">
        <v>221.87004754358162</v>
      </c>
      <c r="G46" s="107">
        <v>441.66666666666646</v>
      </c>
      <c r="H46" s="107">
        <v>447.58064516129059</v>
      </c>
      <c r="I46" s="107">
        <v>344.32765494744473</v>
      </c>
      <c r="J46" s="107">
        <v>216.08376030296284</v>
      </c>
      <c r="K46" s="107">
        <v>325.17648780130946</v>
      </c>
      <c r="L46" s="107">
        <v>180.92974115161121</v>
      </c>
      <c r="M46" s="107">
        <v>347.91666666666646</v>
      </c>
      <c r="N46" s="107">
        <v>320.56451612903248</v>
      </c>
      <c r="O46" s="107">
        <v>222.90685030808262</v>
      </c>
      <c r="P46" s="107">
        <v>171.5304076631767</v>
      </c>
      <c r="Q46" s="107">
        <v>242.51069900142656</v>
      </c>
      <c r="R46" s="107">
        <v>38.298996302165861</v>
      </c>
      <c r="S46" s="107">
        <v>74.999999999999972</v>
      </c>
      <c r="T46" s="107">
        <v>90.725806451612911</v>
      </c>
      <c r="U46" s="107">
        <v>65.24102935846318</v>
      </c>
      <c r="V46" s="107">
        <v>4.4553352639786175</v>
      </c>
      <c r="W46" s="107">
        <v>54.135118329126868</v>
      </c>
      <c r="X46" s="107">
        <v>2.6413100898045432</v>
      </c>
      <c r="Y46" s="107">
        <v>18.75</v>
      </c>
      <c r="Z46" s="107">
        <v>36.290322580645167</v>
      </c>
      <c r="AA46" s="107">
        <v>56.179775280898895</v>
      </c>
      <c r="AB46" s="107">
        <v>40.098017375807544</v>
      </c>
      <c r="AC46" s="107">
        <v>28.530670470756071</v>
      </c>
    </row>
    <row r="47" spans="1:29" s="27" customFormat="1" ht="12.75">
      <c r="A47" s="111">
        <v>3</v>
      </c>
      <c r="B47" s="111">
        <v>4</v>
      </c>
      <c r="C47" s="111">
        <v>2</v>
      </c>
      <c r="D47" s="95">
        <v>774000</v>
      </c>
      <c r="E47" s="45" t="s">
        <v>274</v>
      </c>
      <c r="F47" s="107">
        <v>135.41666666666669</v>
      </c>
      <c r="G47" s="107">
        <v>256.03864734299509</v>
      </c>
      <c r="H47" s="107">
        <v>366.58275645059786</v>
      </c>
      <c r="I47" s="107">
        <v>425.531914893617</v>
      </c>
      <c r="J47" s="107">
        <v>480.80506895266495</v>
      </c>
      <c r="K47" s="107">
        <v>311.68227016340063</v>
      </c>
      <c r="L47" s="107">
        <v>100.00000000000004</v>
      </c>
      <c r="M47" s="107">
        <v>173.91304347826085</v>
      </c>
      <c r="N47" s="107">
        <v>232.85084959093771</v>
      </c>
      <c r="O47" s="107">
        <v>240.45467793646168</v>
      </c>
      <c r="P47" s="107">
        <v>251.58404770778984</v>
      </c>
      <c r="Q47" s="107">
        <v>189.56794789788918</v>
      </c>
      <c r="R47" s="107">
        <v>26.041666666666661</v>
      </c>
      <c r="S47" s="107">
        <v>69.243156199677912</v>
      </c>
      <c r="T47" s="107">
        <v>78.665827564505946</v>
      </c>
      <c r="U47" s="107">
        <v>103.46837656659868</v>
      </c>
      <c r="V47" s="107">
        <v>87.588520313082341</v>
      </c>
      <c r="W47" s="107">
        <v>68.616619177763567</v>
      </c>
      <c r="X47" s="107">
        <v>9.3750000000000036</v>
      </c>
      <c r="Y47" s="107">
        <v>12.882447665056365</v>
      </c>
      <c r="Z47" s="107">
        <v>55.066079295154161</v>
      </c>
      <c r="AA47" s="107">
        <v>81.608860390556671</v>
      </c>
      <c r="AB47" s="107">
        <v>141.63250093179275</v>
      </c>
      <c r="AC47" s="107">
        <v>53.497703087747851</v>
      </c>
    </row>
    <row r="48" spans="1:29" s="27" customFormat="1" ht="12.75">
      <c r="A48" s="111">
        <v>3</v>
      </c>
      <c r="B48" s="111">
        <v>4</v>
      </c>
      <c r="C48" s="111">
        <v>2</v>
      </c>
      <c r="D48" s="95">
        <v>378000</v>
      </c>
      <c r="E48" s="45" t="s">
        <v>262</v>
      </c>
      <c r="F48" s="107">
        <v>146.42262895174707</v>
      </c>
      <c r="G48" s="107">
        <v>251.97628458498025</v>
      </c>
      <c r="H48" s="107">
        <v>181.81818181818181</v>
      </c>
      <c r="I48" s="107">
        <v>207.54716981132074</v>
      </c>
      <c r="J48" s="107">
        <v>54.249547920433997</v>
      </c>
      <c r="K48" s="107">
        <v>170.55988134964775</v>
      </c>
      <c r="L48" s="107">
        <v>79.866888519134775</v>
      </c>
      <c r="M48" s="107">
        <v>153.16205533596838</v>
      </c>
      <c r="N48" s="107">
        <v>95.959595959595958</v>
      </c>
      <c r="O48" s="107">
        <v>61.320754716981135</v>
      </c>
      <c r="P48" s="107">
        <v>24.110910186859556</v>
      </c>
      <c r="Q48" s="107">
        <v>84.352984797923611</v>
      </c>
      <c r="R48" s="107">
        <v>46.589018302828634</v>
      </c>
      <c r="S48" s="107">
        <v>64.229249011857704</v>
      </c>
      <c r="T48" s="107">
        <v>55.555555555555557</v>
      </c>
      <c r="U48" s="107">
        <v>42.452830188679251</v>
      </c>
      <c r="V48" s="107">
        <v>6.0277275467148881</v>
      </c>
      <c r="W48" s="107">
        <v>44.493882091212456</v>
      </c>
      <c r="X48" s="107">
        <v>19.966722129783697</v>
      </c>
      <c r="Y48" s="107">
        <v>34.584980237154149</v>
      </c>
      <c r="Z48" s="107">
        <v>30.303030303030308</v>
      </c>
      <c r="AA48" s="107">
        <v>103.77358490566039</v>
      </c>
      <c r="AB48" s="107">
        <v>24.110910186859552</v>
      </c>
      <c r="AC48" s="107">
        <v>41.713014460511687</v>
      </c>
    </row>
    <row r="49" spans="1:29" s="27" customFormat="1" ht="12.75">
      <c r="A49" s="111">
        <v>3</v>
      </c>
      <c r="B49" s="111">
        <v>4</v>
      </c>
      <c r="C49" s="111">
        <v>2</v>
      </c>
      <c r="D49" s="95">
        <v>382000</v>
      </c>
      <c r="E49" s="45" t="s">
        <v>263</v>
      </c>
      <c r="F49" s="107">
        <v>188.45131674317469</v>
      </c>
      <c r="G49" s="107">
        <v>398.39912679643436</v>
      </c>
      <c r="H49" s="107">
        <v>387.40920096852295</v>
      </c>
      <c r="I49" s="107">
        <v>388.81535407015224</v>
      </c>
      <c r="J49" s="107">
        <v>326.34032634032633</v>
      </c>
      <c r="K49" s="107">
        <v>325.85751978891818</v>
      </c>
      <c r="L49" s="107">
        <v>123.21816863976802</v>
      </c>
      <c r="M49" s="107">
        <v>232.85428415499356</v>
      </c>
      <c r="N49" s="107">
        <v>205.81113801452781</v>
      </c>
      <c r="O49" s="107">
        <v>190.2713434811383</v>
      </c>
      <c r="P49" s="107">
        <v>163.17016317016319</v>
      </c>
      <c r="Q49" s="107">
        <v>178.43007915567281</v>
      </c>
      <c r="R49" s="107">
        <v>49.528871708142077</v>
      </c>
      <c r="S49" s="107">
        <v>103.69292341277061</v>
      </c>
      <c r="T49" s="107">
        <v>84.745762711864387</v>
      </c>
      <c r="U49" s="107">
        <v>66.181336863004617</v>
      </c>
      <c r="V49" s="107">
        <v>67.810976901885994</v>
      </c>
      <c r="W49" s="107">
        <v>72.229551451187334</v>
      </c>
      <c r="X49" s="107">
        <v>15.704276395264561</v>
      </c>
      <c r="Y49" s="107">
        <v>61.851919228670184</v>
      </c>
      <c r="Z49" s="107">
        <v>96.852300242130752</v>
      </c>
      <c r="AA49" s="107">
        <v>132.36267372600929</v>
      </c>
      <c r="AB49" s="107">
        <v>95.35918626827717</v>
      </c>
      <c r="AC49" s="107">
        <v>75.197889182058049</v>
      </c>
    </row>
    <row r="50" spans="1:29" s="27" customFormat="1" ht="12.75">
      <c r="A50" s="111">
        <v>3</v>
      </c>
      <c r="B50" s="111">
        <v>4</v>
      </c>
      <c r="C50" s="111">
        <v>2</v>
      </c>
      <c r="D50" s="95">
        <v>970000</v>
      </c>
      <c r="E50" s="45" t="s">
        <v>278</v>
      </c>
      <c r="F50" s="107">
        <v>169.50872919204218</v>
      </c>
      <c r="G50" s="107">
        <v>465.9440220029125</v>
      </c>
      <c r="H50" s="107">
        <v>475.12755102040819</v>
      </c>
      <c r="I50" s="107">
        <v>402.3073509835823</v>
      </c>
      <c r="J50" s="107">
        <v>320.83566498787525</v>
      </c>
      <c r="K50" s="107">
        <v>347.69221831701861</v>
      </c>
      <c r="L50" s="107">
        <v>125.86276898091756</v>
      </c>
      <c r="M50" s="107">
        <v>351.07587768969461</v>
      </c>
      <c r="N50" s="107">
        <v>345.98214285714289</v>
      </c>
      <c r="O50" s="107">
        <v>233.693240644875</v>
      </c>
      <c r="P50" s="107">
        <v>162.28315612758803</v>
      </c>
      <c r="Q50" s="107">
        <v>233.2471606587853</v>
      </c>
      <c r="R50" s="107">
        <v>38.570848558668281</v>
      </c>
      <c r="S50" s="107">
        <v>76.039475812975269</v>
      </c>
      <c r="T50" s="107">
        <v>78.124999999999986</v>
      </c>
      <c r="U50" s="107">
        <v>78.390770596065664</v>
      </c>
      <c r="V50" s="107">
        <v>82.074239880619288</v>
      </c>
      <c r="W50" s="107">
        <v>67.098498271705353</v>
      </c>
      <c r="X50" s="107">
        <v>5.0751116524563527</v>
      </c>
      <c r="Y50" s="107">
        <v>38.828668500242649</v>
      </c>
      <c r="Z50" s="107">
        <v>51.020408163265287</v>
      </c>
      <c r="AA50" s="107">
        <v>90.223339742641627</v>
      </c>
      <c r="AB50" s="107">
        <v>76.478268979667973</v>
      </c>
      <c r="AC50" s="107">
        <v>47.346559386528007</v>
      </c>
    </row>
    <row r="51" spans="1:29" s="27" customFormat="1" ht="12.75">
      <c r="A51" s="111">
        <v>3</v>
      </c>
      <c r="B51" s="111">
        <v>4</v>
      </c>
      <c r="C51" s="111">
        <v>2</v>
      </c>
      <c r="D51" s="95">
        <v>974000</v>
      </c>
      <c r="E51" s="45" t="s">
        <v>279</v>
      </c>
      <c r="F51" s="107">
        <v>172.75969683459658</v>
      </c>
      <c r="G51" s="107">
        <v>307.48437236019595</v>
      </c>
      <c r="H51" s="107">
        <v>360.5313092979128</v>
      </c>
      <c r="I51" s="107">
        <v>322.76995305164314</v>
      </c>
      <c r="J51" s="107">
        <v>215.34320323014805</v>
      </c>
      <c r="K51" s="107">
        <v>269.92055849783344</v>
      </c>
      <c r="L51" s="107">
        <v>123.71823450735624</v>
      </c>
      <c r="M51" s="107">
        <v>172.32640648758232</v>
      </c>
      <c r="N51" s="107">
        <v>199.24098671726759</v>
      </c>
      <c r="O51" s="107">
        <v>139.37793427230042</v>
      </c>
      <c r="P51" s="107">
        <v>134.58950201884252</v>
      </c>
      <c r="Q51" s="107">
        <v>151.66104959075591</v>
      </c>
      <c r="R51" s="107">
        <v>45.697726259473932</v>
      </c>
      <c r="S51" s="107">
        <v>97.989525257644942</v>
      </c>
      <c r="T51" s="107">
        <v>109.1081593927894</v>
      </c>
      <c r="U51" s="107">
        <v>70.422535211267615</v>
      </c>
      <c r="V51" s="107">
        <v>24.995193232070765</v>
      </c>
      <c r="W51" s="107">
        <v>68.90948483389505</v>
      </c>
      <c r="X51" s="107">
        <v>3.343736067766387</v>
      </c>
      <c r="Y51" s="107">
        <v>37.168440614968738</v>
      </c>
      <c r="Z51" s="107">
        <v>52.182163187855807</v>
      </c>
      <c r="AA51" s="107">
        <v>112.96948356807511</v>
      </c>
      <c r="AB51" s="107">
        <v>55.758507979234764</v>
      </c>
      <c r="AC51" s="107">
        <v>49.350024073182475</v>
      </c>
    </row>
    <row r="52" spans="1:29" s="27" customFormat="1" ht="12.75">
      <c r="A52" s="111">
        <v>3</v>
      </c>
      <c r="B52" s="111">
        <v>4</v>
      </c>
      <c r="C52" s="111">
        <v>2</v>
      </c>
      <c r="D52" s="95">
        <v>566000</v>
      </c>
      <c r="E52" s="45" t="s">
        <v>266</v>
      </c>
      <c r="F52" s="107">
        <v>113.68250101502234</v>
      </c>
      <c r="G52" s="107">
        <v>242.33326184859536</v>
      </c>
      <c r="H52" s="107">
        <v>251.503006012024</v>
      </c>
      <c r="I52" s="107">
        <v>218.26852531181217</v>
      </c>
      <c r="J52" s="107">
        <v>159.7408400357462</v>
      </c>
      <c r="K52" s="107">
        <v>190.21134593993327</v>
      </c>
      <c r="L52" s="107">
        <v>84.585194207605909</v>
      </c>
      <c r="M52" s="107">
        <v>110.44392022303239</v>
      </c>
      <c r="N52" s="107">
        <v>116.2324649298597</v>
      </c>
      <c r="O52" s="107">
        <v>91.709464416727812</v>
      </c>
      <c r="P52" s="107">
        <v>89.36550491510279</v>
      </c>
      <c r="Q52" s="107">
        <v>97.144975899147198</v>
      </c>
      <c r="R52" s="107">
        <v>23.683854378129649</v>
      </c>
      <c r="S52" s="107">
        <v>98.648938451640618</v>
      </c>
      <c r="T52" s="107">
        <v>92.184368737474912</v>
      </c>
      <c r="U52" s="107">
        <v>51.357300073367583</v>
      </c>
      <c r="V52" s="107">
        <v>16.756032171581779</v>
      </c>
      <c r="W52" s="107">
        <v>53.763440860215056</v>
      </c>
      <c r="X52" s="107">
        <v>5.4134524292867789</v>
      </c>
      <c r="Y52" s="107">
        <v>33.240403173922367</v>
      </c>
      <c r="Z52" s="107">
        <v>43.086172344689388</v>
      </c>
      <c r="AA52" s="107">
        <v>75.201760821716803</v>
      </c>
      <c r="AB52" s="107">
        <v>53.619302949061627</v>
      </c>
      <c r="AC52" s="107">
        <v>39.302929180570999</v>
      </c>
    </row>
    <row r="53" spans="1:29" s="27" customFormat="1" ht="12.75">
      <c r="A53" s="111">
        <v>3</v>
      </c>
      <c r="B53" s="111">
        <v>3</v>
      </c>
      <c r="C53" s="111">
        <v>2</v>
      </c>
      <c r="D53" s="95">
        <v>978000</v>
      </c>
      <c r="E53" s="65" t="s">
        <v>280</v>
      </c>
      <c r="F53" s="107">
        <v>179.76031957390146</v>
      </c>
      <c r="G53" s="107">
        <v>503.59712230215814</v>
      </c>
      <c r="H53" s="107">
        <v>469.06187624750504</v>
      </c>
      <c r="I53" s="107">
        <v>428.76284055381865</v>
      </c>
      <c r="J53" s="107">
        <v>35.108250438853126</v>
      </c>
      <c r="K53" s="107">
        <v>319.20748486516237</v>
      </c>
      <c r="L53" s="107">
        <v>123.16910785619176</v>
      </c>
      <c r="M53" s="107">
        <v>308.32476875642328</v>
      </c>
      <c r="N53" s="107">
        <v>274.45109780439122</v>
      </c>
      <c r="O53" s="107">
        <v>169.71862438588656</v>
      </c>
      <c r="P53" s="107">
        <v>17.55412521942657</v>
      </c>
      <c r="Q53" s="107">
        <v>177.03173729590898</v>
      </c>
      <c r="R53" s="107">
        <v>53.262316910785607</v>
      </c>
      <c r="S53" s="107">
        <v>179.85611510791369</v>
      </c>
      <c r="T53" s="107">
        <v>129.74051896207592</v>
      </c>
      <c r="U53" s="107">
        <v>151.85350602947744</v>
      </c>
      <c r="V53" s="107">
        <v>5.8513750731421883</v>
      </c>
      <c r="W53" s="107">
        <v>102.73344340487985</v>
      </c>
      <c r="X53" s="107">
        <v>3.3288948069241018</v>
      </c>
      <c r="Y53" s="107">
        <v>15.416238437821173</v>
      </c>
      <c r="Z53" s="107">
        <v>64.870259481037934</v>
      </c>
      <c r="AA53" s="107">
        <v>107.19071013845466</v>
      </c>
      <c r="AB53" s="107">
        <v>11.702750146284377</v>
      </c>
      <c r="AC53" s="107">
        <v>39.44230416437351</v>
      </c>
    </row>
    <row r="54" spans="1:29" s="27" customFormat="1" ht="12.75">
      <c r="A54" s="111">
        <v>3</v>
      </c>
      <c r="B54" s="111">
        <v>4</v>
      </c>
      <c r="C54" s="111">
        <v>2</v>
      </c>
      <c r="D54" s="95">
        <v>166000</v>
      </c>
      <c r="E54" s="45" t="s">
        <v>254</v>
      </c>
      <c r="F54" s="107">
        <v>153.93842463014792</v>
      </c>
      <c r="G54" s="107">
        <v>296.998420221169</v>
      </c>
      <c r="H54" s="107">
        <v>379.14691943127974</v>
      </c>
      <c r="I54" s="107">
        <v>398.66183440200723</v>
      </c>
      <c r="J54" s="107">
        <v>279.18781725888323</v>
      </c>
      <c r="K54" s="107">
        <v>290.13864042933807</v>
      </c>
      <c r="L54" s="107">
        <v>65.973610555777697</v>
      </c>
      <c r="M54" s="107">
        <v>148.4992101105845</v>
      </c>
      <c r="N54" s="107">
        <v>189.57345971563981</v>
      </c>
      <c r="O54" s="107">
        <v>164.48285475327575</v>
      </c>
      <c r="P54" s="107">
        <v>134.15518491660623</v>
      </c>
      <c r="Q54" s="107">
        <v>134.16815742397137</v>
      </c>
      <c r="R54" s="107">
        <v>87.96481407437021</v>
      </c>
      <c r="S54" s="107">
        <v>135.86097946287518</v>
      </c>
      <c r="T54" s="107">
        <v>151.06635071090054</v>
      </c>
      <c r="U54" s="107">
        <v>150.54362977418452</v>
      </c>
      <c r="V54" s="107">
        <v>116.02610587382161</v>
      </c>
      <c r="W54" s="107">
        <v>125.22361359570662</v>
      </c>
      <c r="X54" s="107">
        <v>0</v>
      </c>
      <c r="Y54" s="107">
        <v>12.638230647709319</v>
      </c>
      <c r="Z54" s="107">
        <v>38.507109004739341</v>
      </c>
      <c r="AA54" s="107">
        <v>83.635349874546989</v>
      </c>
      <c r="AB54" s="107">
        <v>29.006526468455409</v>
      </c>
      <c r="AC54" s="107">
        <v>30.746869409660111</v>
      </c>
    </row>
    <row r="55" spans="1:29" s="27" customFormat="1" ht="12.75">
      <c r="A55" s="111">
        <v>3</v>
      </c>
      <c r="B55" s="111">
        <v>4</v>
      </c>
      <c r="C55" s="111">
        <v>2</v>
      </c>
      <c r="D55" s="95">
        <v>570000</v>
      </c>
      <c r="E55" s="45" t="s">
        <v>267</v>
      </c>
      <c r="F55" s="107">
        <v>87.224763323050738</v>
      </c>
      <c r="G55" s="107">
        <v>739.26736283772584</v>
      </c>
      <c r="H55" s="107">
        <v>221.0390448531785</v>
      </c>
      <c r="I55" s="107">
        <v>191.14688128772636</v>
      </c>
      <c r="J55" s="107">
        <v>147.48725418790974</v>
      </c>
      <c r="K55" s="107">
        <v>257.90739980048119</v>
      </c>
      <c r="L55" s="107">
        <v>60.63184767577917</v>
      </c>
      <c r="M55" s="107">
        <v>402.78468423669818</v>
      </c>
      <c r="N55" s="107">
        <v>100.03226847370121</v>
      </c>
      <c r="O55" s="107">
        <v>68.985340615119298</v>
      </c>
      <c r="P55" s="107">
        <v>56.445739257101238</v>
      </c>
      <c r="Q55" s="107">
        <v>129.39381491696497</v>
      </c>
      <c r="R55" s="107">
        <v>24.465482395489843</v>
      </c>
      <c r="S55" s="107">
        <v>58.014254931211667</v>
      </c>
      <c r="T55" s="107">
        <v>72.604065827686327</v>
      </c>
      <c r="U55" s="107">
        <v>64.673756826674307</v>
      </c>
      <c r="V55" s="107">
        <v>18.208302986161701</v>
      </c>
      <c r="W55" s="107">
        <v>46.358781761633701</v>
      </c>
      <c r="X55" s="107">
        <v>2.1274332517817252</v>
      </c>
      <c r="Y55" s="107">
        <v>278.46842366981599</v>
      </c>
      <c r="Z55" s="107">
        <v>48.402710551790932</v>
      </c>
      <c r="AA55" s="107">
        <v>57.487783845932753</v>
      </c>
      <c r="AB55" s="107">
        <v>72.833211944646791</v>
      </c>
      <c r="AC55" s="107">
        <v>82.154803121882523</v>
      </c>
    </row>
    <row r="56" spans="1:29" s="27" customFormat="1" ht="12.75">
      <c r="A56" s="111">
        <v>3</v>
      </c>
      <c r="B56" s="111">
        <v>4</v>
      </c>
      <c r="C56" s="111">
        <v>2</v>
      </c>
      <c r="D56" s="95">
        <v>170000</v>
      </c>
      <c r="E56" s="45" t="s">
        <v>256</v>
      </c>
      <c r="F56" s="107">
        <v>143.79493591747419</v>
      </c>
      <c r="G56" s="107">
        <v>323.93669634025719</v>
      </c>
      <c r="H56" s="107">
        <v>354.00332620574954</v>
      </c>
      <c r="I56" s="107">
        <v>320.49903204990295</v>
      </c>
      <c r="J56" s="107">
        <v>224.11347517730505</v>
      </c>
      <c r="K56" s="107">
        <v>262.86966046002186</v>
      </c>
      <c r="L56" s="107">
        <v>53.141606752110043</v>
      </c>
      <c r="M56" s="107">
        <v>116.22156280909994</v>
      </c>
      <c r="N56" s="107">
        <v>135.42409123307201</v>
      </c>
      <c r="O56" s="107">
        <v>116.15401161540113</v>
      </c>
      <c r="P56" s="107">
        <v>104.96453900709224</v>
      </c>
      <c r="Q56" s="107">
        <v>100.32858707557503</v>
      </c>
      <c r="R56" s="107">
        <v>85.964363863707405</v>
      </c>
      <c r="S56" s="107">
        <v>170.62314540059347</v>
      </c>
      <c r="T56" s="107">
        <v>156.80684248039907</v>
      </c>
      <c r="U56" s="107">
        <v>146.26801462680126</v>
      </c>
      <c r="V56" s="107">
        <v>62.411347517730547</v>
      </c>
      <c r="W56" s="107">
        <v>122.67250821467684</v>
      </c>
      <c r="X56" s="107">
        <v>4.6889653016567676</v>
      </c>
      <c r="Y56" s="107">
        <v>37.091988130563813</v>
      </c>
      <c r="Z56" s="107">
        <v>61.772392492278435</v>
      </c>
      <c r="AA56" s="107">
        <v>58.07700580770058</v>
      </c>
      <c r="AB56" s="107">
        <v>56.737588652482273</v>
      </c>
      <c r="AC56" s="107">
        <v>39.868565169769987</v>
      </c>
    </row>
    <row r="57" spans="1:29" s="30" customFormat="1" ht="12.75">
      <c r="A57" s="112"/>
      <c r="B57" s="112"/>
      <c r="C57" s="112"/>
      <c r="D57" s="113"/>
      <c r="E57" s="88" t="s">
        <v>210</v>
      </c>
      <c r="F57" s="201">
        <v>169.54674153104685</v>
      </c>
      <c r="G57" s="201">
        <v>351.22339188307058</v>
      </c>
      <c r="H57" s="201">
        <v>347.06361271822061</v>
      </c>
      <c r="I57" s="201">
        <v>332.07662387659468</v>
      </c>
      <c r="J57" s="201">
        <v>202.05152271927324</v>
      </c>
      <c r="K57" s="201">
        <v>272.39416772000578</v>
      </c>
      <c r="L57" s="201">
        <v>118.47671427134186</v>
      </c>
      <c r="M57" s="201">
        <v>214.14047435041303</v>
      </c>
      <c r="N57" s="201">
        <v>195.03865468719604</v>
      </c>
      <c r="O57" s="201">
        <v>157.84093775305658</v>
      </c>
      <c r="P57" s="201">
        <v>103.9170004860634</v>
      </c>
      <c r="Q57" s="201">
        <v>155.19714646098029</v>
      </c>
      <c r="R57" s="201">
        <v>45.608504644689624</v>
      </c>
      <c r="S57" s="201">
        <v>93.414467612566327</v>
      </c>
      <c r="T57" s="201">
        <v>97.483302472026708</v>
      </c>
      <c r="U57" s="201">
        <v>79.517848371808995</v>
      </c>
      <c r="V57" s="201">
        <v>40.561151802624742</v>
      </c>
      <c r="W57" s="201">
        <v>69.68687523891596</v>
      </c>
      <c r="X57" s="201">
        <v>5.4615226150153546</v>
      </c>
      <c r="Y57" s="201">
        <v>43.668449920091241</v>
      </c>
      <c r="Z57" s="201">
        <v>54.541655558997938</v>
      </c>
      <c r="AA57" s="201">
        <v>94.717837751729078</v>
      </c>
      <c r="AB57" s="201">
        <v>57.573370430585122</v>
      </c>
      <c r="AC57" s="201">
        <v>47.510146020109566</v>
      </c>
    </row>
    <row r="58" spans="1:29" s="27" customFormat="1" ht="12.75">
      <c r="A58" s="111">
        <v>4</v>
      </c>
      <c r="B58" s="111">
        <v>2</v>
      </c>
      <c r="C58" s="111">
        <v>3</v>
      </c>
      <c r="D58" s="95">
        <v>334004</v>
      </c>
      <c r="E58" s="45" t="s">
        <v>57</v>
      </c>
      <c r="F58" s="107">
        <v>308.55018587360598</v>
      </c>
      <c r="G58" s="107">
        <v>568.31922611850075</v>
      </c>
      <c r="H58" s="107">
        <v>603.98860398860404</v>
      </c>
      <c r="I58" s="107">
        <v>541.87192118226585</v>
      </c>
      <c r="J58" s="107">
        <v>187.73466833541926</v>
      </c>
      <c r="K58" s="107">
        <v>432.59134817303652</v>
      </c>
      <c r="L58" s="107">
        <v>174.72118959107809</v>
      </c>
      <c r="M58" s="107">
        <v>350.66505441354298</v>
      </c>
      <c r="N58" s="107">
        <v>347.57834757834763</v>
      </c>
      <c r="O58" s="107">
        <v>246.30541871921173</v>
      </c>
      <c r="P58" s="107">
        <v>106.38297872340425</v>
      </c>
      <c r="Q58" s="107">
        <v>239.3952120957581</v>
      </c>
      <c r="R58" s="107">
        <v>126.39405204460967</v>
      </c>
      <c r="S58" s="107">
        <v>151.14873035066509</v>
      </c>
      <c r="T58" s="107">
        <v>176.63817663817662</v>
      </c>
      <c r="U58" s="107">
        <v>114.94252873563218</v>
      </c>
      <c r="V58" s="107">
        <v>37.546933667083835</v>
      </c>
      <c r="W58" s="107">
        <v>122.84754304913902</v>
      </c>
      <c r="X58" s="107">
        <v>7.4349442379182156</v>
      </c>
      <c r="Y58" s="107">
        <v>66.505441354292643</v>
      </c>
      <c r="Z58" s="107">
        <v>79.772079772079778</v>
      </c>
      <c r="AA58" s="107">
        <v>180.62397372742197</v>
      </c>
      <c r="AB58" s="107">
        <v>43.804755944931173</v>
      </c>
      <c r="AC58" s="107">
        <v>70.348593028139447</v>
      </c>
    </row>
    <row r="59" spans="1:29" s="27" customFormat="1" ht="12.75">
      <c r="A59" s="111">
        <v>4</v>
      </c>
      <c r="B59" s="111">
        <v>2</v>
      </c>
      <c r="C59" s="111">
        <v>3</v>
      </c>
      <c r="D59" s="95">
        <v>962004</v>
      </c>
      <c r="E59" s="45" t="s">
        <v>149</v>
      </c>
      <c r="F59" s="107">
        <v>767.46849942726237</v>
      </c>
      <c r="G59" s="107">
        <v>512.82051282051282</v>
      </c>
      <c r="H59" s="107">
        <v>812.27436823104711</v>
      </c>
      <c r="I59" s="107">
        <v>800.00000000000011</v>
      </c>
      <c r="J59" s="107">
        <v>145.45454545454547</v>
      </c>
      <c r="K59" s="107">
        <v>630.42779028626569</v>
      </c>
      <c r="L59" s="107">
        <v>652.92096219931273</v>
      </c>
      <c r="M59" s="107">
        <v>374.75345167652858</v>
      </c>
      <c r="N59" s="107">
        <v>577.61732851985573</v>
      </c>
      <c r="O59" s="107">
        <v>576.00000000000011</v>
      </c>
      <c r="P59" s="107">
        <v>109.09090909090909</v>
      </c>
      <c r="Q59" s="107">
        <v>482.47024766806049</v>
      </c>
      <c r="R59" s="107">
        <v>114.54753722794959</v>
      </c>
      <c r="S59" s="107">
        <v>39.447731755424066</v>
      </c>
      <c r="T59" s="107">
        <v>144.4043321299639</v>
      </c>
      <c r="U59" s="107">
        <v>64</v>
      </c>
      <c r="V59" s="107">
        <v>0</v>
      </c>
      <c r="W59" s="107">
        <v>77.195239626889673</v>
      </c>
      <c r="X59" s="107">
        <v>0</v>
      </c>
      <c r="Y59" s="107">
        <v>98.619329388560217</v>
      </c>
      <c r="Z59" s="107">
        <v>90.25270758122744</v>
      </c>
      <c r="AA59" s="107">
        <v>160</v>
      </c>
      <c r="AB59" s="107">
        <v>36.363636363636367</v>
      </c>
      <c r="AC59" s="107">
        <v>70.762302991315551</v>
      </c>
    </row>
    <row r="60" spans="1:29" s="27" customFormat="1" ht="12.75">
      <c r="A60" s="111">
        <v>4</v>
      </c>
      <c r="B60" s="111">
        <v>1</v>
      </c>
      <c r="C60" s="111">
        <v>3</v>
      </c>
      <c r="D60" s="95">
        <v>978004</v>
      </c>
      <c r="E60" s="45" t="s">
        <v>160</v>
      </c>
      <c r="F60" s="107">
        <v>479.79797979797968</v>
      </c>
      <c r="G60" s="107">
        <v>705.34698521046641</v>
      </c>
      <c r="H60" s="107">
        <v>816.77704194260491</v>
      </c>
      <c r="I60" s="107">
        <v>540.54054054054052</v>
      </c>
      <c r="J60" s="107">
        <v>408.16326530612258</v>
      </c>
      <c r="K60" s="107">
        <v>581.50045194335632</v>
      </c>
      <c r="L60" s="107">
        <v>400.4329004329004</v>
      </c>
      <c r="M60" s="107">
        <v>534.69852104664392</v>
      </c>
      <c r="N60" s="107">
        <v>689.84547461368641</v>
      </c>
      <c r="O60" s="107">
        <v>415.4154154154154</v>
      </c>
      <c r="P60" s="107">
        <v>309.21459492888073</v>
      </c>
      <c r="Q60" s="107">
        <v>464.99949784071504</v>
      </c>
      <c r="R60" s="107">
        <v>68.542568542568532</v>
      </c>
      <c r="S60" s="107">
        <v>79.635949943117154</v>
      </c>
      <c r="T60" s="107">
        <v>49.66887417218544</v>
      </c>
      <c r="U60" s="107">
        <v>50.050050050050046</v>
      </c>
      <c r="V60" s="107">
        <v>37.105751391465688</v>
      </c>
      <c r="W60" s="107">
        <v>58.250477051320672</v>
      </c>
      <c r="X60" s="107">
        <v>10.822510822510823</v>
      </c>
      <c r="Y60" s="107">
        <v>91.012514220705398</v>
      </c>
      <c r="Z60" s="107">
        <v>77.262693156732908</v>
      </c>
      <c r="AA60" s="107">
        <v>75.075075075075077</v>
      </c>
      <c r="AB60" s="107">
        <v>61.84291898577613</v>
      </c>
      <c r="AC60" s="107">
        <v>58.250477051320686</v>
      </c>
    </row>
    <row r="61" spans="1:29" s="27" customFormat="1" ht="12.75">
      <c r="A61" s="111">
        <v>4</v>
      </c>
      <c r="B61" s="111">
        <v>2</v>
      </c>
      <c r="C61" s="111">
        <v>3</v>
      </c>
      <c r="D61" s="95">
        <v>562008</v>
      </c>
      <c r="E61" s="45" t="s">
        <v>105</v>
      </c>
      <c r="F61" s="107">
        <v>231.09243697478993</v>
      </c>
      <c r="G61" s="107">
        <v>536.91275167785238</v>
      </c>
      <c r="H61" s="107">
        <v>513.2591958939264</v>
      </c>
      <c r="I61" s="107">
        <v>524.59016393442619</v>
      </c>
      <c r="J61" s="107">
        <v>295.2755905511811</v>
      </c>
      <c r="K61" s="107">
        <v>403.01492078141825</v>
      </c>
      <c r="L61" s="107">
        <v>115.54621848739497</v>
      </c>
      <c r="M61" s="107">
        <v>352.34899328859058</v>
      </c>
      <c r="N61" s="107">
        <v>256.6295979469632</v>
      </c>
      <c r="O61" s="107">
        <v>221.31147540983602</v>
      </c>
      <c r="P61" s="107">
        <v>196.85039370078735</v>
      </c>
      <c r="Q61" s="107">
        <v>216.88970927549607</v>
      </c>
      <c r="R61" s="107">
        <v>78.781512605042039</v>
      </c>
      <c r="S61" s="107">
        <v>117.44966442953019</v>
      </c>
      <c r="T61" s="107">
        <v>153.97775876817795</v>
      </c>
      <c r="U61" s="107">
        <v>98.360655737704931</v>
      </c>
      <c r="V61" s="107">
        <v>29.527559055118118</v>
      </c>
      <c r="W61" s="107">
        <v>95.369943085679125</v>
      </c>
      <c r="X61" s="107">
        <v>36.764705882352942</v>
      </c>
      <c r="Y61" s="107">
        <v>67.114093959731576</v>
      </c>
      <c r="Z61" s="107">
        <v>102.65183917878529</v>
      </c>
      <c r="AA61" s="107">
        <v>204.91803278688522</v>
      </c>
      <c r="AB61" s="107">
        <v>68.897637795275614</v>
      </c>
      <c r="AC61" s="107">
        <v>90.755268420243027</v>
      </c>
    </row>
    <row r="62" spans="1:29" s="27" customFormat="1" ht="12.75">
      <c r="A62" s="111">
        <v>4</v>
      </c>
      <c r="B62" s="111">
        <v>2</v>
      </c>
      <c r="C62" s="111">
        <v>3</v>
      </c>
      <c r="D62" s="95">
        <v>158004</v>
      </c>
      <c r="E62" s="45" t="s">
        <v>30</v>
      </c>
      <c r="F62" s="107">
        <v>288.50060950832994</v>
      </c>
      <c r="G62" s="107">
        <v>313.67628607277294</v>
      </c>
      <c r="H62" s="107">
        <v>437.15846994535519</v>
      </c>
      <c r="I62" s="107">
        <v>481.78613396004704</v>
      </c>
      <c r="J62" s="107">
        <v>214.87603305785132</v>
      </c>
      <c r="K62" s="107">
        <v>349.43115857905735</v>
      </c>
      <c r="L62" s="107">
        <v>243.80333197887037</v>
      </c>
      <c r="M62" s="107">
        <v>232.12045169385195</v>
      </c>
      <c r="N62" s="107">
        <v>279.29568913175473</v>
      </c>
      <c r="O62" s="107">
        <v>329.0246768507638</v>
      </c>
      <c r="P62" s="107">
        <v>190.08264462809922</v>
      </c>
      <c r="Q62" s="107">
        <v>257.71999071279311</v>
      </c>
      <c r="R62" s="107">
        <v>24.380333197887037</v>
      </c>
      <c r="S62" s="107">
        <v>43.91468005018821</v>
      </c>
      <c r="T62" s="107">
        <v>85.003035822707943</v>
      </c>
      <c r="U62" s="107">
        <v>52.878965922444195</v>
      </c>
      <c r="V62" s="107">
        <v>0</v>
      </c>
      <c r="W62" s="107">
        <v>41.792430926398886</v>
      </c>
      <c r="X62" s="107">
        <v>20.316944331572532</v>
      </c>
      <c r="Y62" s="107">
        <v>37.641154328732753</v>
      </c>
      <c r="Z62" s="107">
        <v>72.859744990892537</v>
      </c>
      <c r="AA62" s="107">
        <v>99.882491186839005</v>
      </c>
      <c r="AB62" s="107">
        <v>24.793388429752067</v>
      </c>
      <c r="AC62" s="107">
        <v>49.918736939865333</v>
      </c>
    </row>
    <row r="63" spans="1:29" s="27" customFormat="1" ht="12.75">
      <c r="A63" s="111">
        <v>4</v>
      </c>
      <c r="B63" s="111">
        <v>2</v>
      </c>
      <c r="C63" s="111">
        <v>3</v>
      </c>
      <c r="D63" s="95">
        <v>954012</v>
      </c>
      <c r="E63" s="45" t="s">
        <v>139</v>
      </c>
      <c r="F63" s="107">
        <v>298.42012873025158</v>
      </c>
      <c r="G63" s="107">
        <v>456.43153526970957</v>
      </c>
      <c r="H63" s="107">
        <v>297.61904761904759</v>
      </c>
      <c r="I63" s="107">
        <v>273.84324834749765</v>
      </c>
      <c r="J63" s="107">
        <v>96.774193548387103</v>
      </c>
      <c r="K63" s="107">
        <v>287.47795414462081</v>
      </c>
      <c r="L63" s="107">
        <v>239.9063779988297</v>
      </c>
      <c r="M63" s="107">
        <v>311.20331950207475</v>
      </c>
      <c r="N63" s="107">
        <v>198.4126984126984</v>
      </c>
      <c r="O63" s="107">
        <v>188.85741265344663</v>
      </c>
      <c r="P63" s="107">
        <v>64.516129032258064</v>
      </c>
      <c r="Q63" s="107">
        <v>206.34920634920636</v>
      </c>
      <c r="R63" s="107">
        <v>52.662375658279693</v>
      </c>
      <c r="S63" s="107">
        <v>124.4813278008299</v>
      </c>
      <c r="T63" s="107">
        <v>49.603174603174608</v>
      </c>
      <c r="U63" s="107">
        <v>47.214353163361658</v>
      </c>
      <c r="V63" s="107">
        <v>0</v>
      </c>
      <c r="W63" s="107">
        <v>54.673721340388006</v>
      </c>
      <c r="X63" s="107">
        <v>5.8513750731421892</v>
      </c>
      <c r="Y63" s="107">
        <v>20.74688796680498</v>
      </c>
      <c r="Z63" s="107">
        <v>49.603174603174601</v>
      </c>
      <c r="AA63" s="107">
        <v>37.771482530689333</v>
      </c>
      <c r="AB63" s="107">
        <v>32.258064516129032</v>
      </c>
      <c r="AC63" s="107">
        <v>26.455026455026452</v>
      </c>
    </row>
    <row r="64" spans="1:29" s="27" customFormat="1" ht="12.75">
      <c r="A64" s="111">
        <v>4</v>
      </c>
      <c r="B64" s="111">
        <v>2</v>
      </c>
      <c r="C64" s="111">
        <v>3</v>
      </c>
      <c r="D64" s="95">
        <v>370016</v>
      </c>
      <c r="E64" s="45" t="s">
        <v>73</v>
      </c>
      <c r="F64" s="107">
        <v>194.29516329061602</v>
      </c>
      <c r="G64" s="107">
        <v>366.42238507661568</v>
      </c>
      <c r="H64" s="107">
        <v>430.46357615894038</v>
      </c>
      <c r="I64" s="107">
        <v>332.10332103321036</v>
      </c>
      <c r="J64" s="107">
        <v>131.88518231186967</v>
      </c>
      <c r="K64" s="107">
        <v>285.20071899340928</v>
      </c>
      <c r="L64" s="107">
        <v>90.946672178586226</v>
      </c>
      <c r="M64" s="107">
        <v>166.55562958027991</v>
      </c>
      <c r="N64" s="107">
        <v>172.18543046357621</v>
      </c>
      <c r="O64" s="107">
        <v>129.15129151291512</v>
      </c>
      <c r="P64" s="107">
        <v>62.063615205585727</v>
      </c>
      <c r="Q64" s="107">
        <v>122.22887956860399</v>
      </c>
      <c r="R64" s="107">
        <v>99.214551467548588</v>
      </c>
      <c r="S64" s="107">
        <v>133.24450366422388</v>
      </c>
      <c r="T64" s="107">
        <v>132.4503311258278</v>
      </c>
      <c r="U64" s="107">
        <v>110.70110701107015</v>
      </c>
      <c r="V64" s="107">
        <v>7.7579519006982158</v>
      </c>
      <c r="W64" s="107">
        <v>99.460754943079678</v>
      </c>
      <c r="X64" s="107">
        <v>4.1339396444811918</v>
      </c>
      <c r="Y64" s="107">
        <v>66.622251832111928</v>
      </c>
      <c r="Z64" s="107">
        <v>125.82781456953643</v>
      </c>
      <c r="AA64" s="107">
        <v>92.250922509225106</v>
      </c>
      <c r="AB64" s="107">
        <v>62.063615205585741</v>
      </c>
      <c r="AC64" s="107">
        <v>63.511084481725582</v>
      </c>
    </row>
    <row r="65" spans="1:29" s="27" customFormat="1" ht="12.75">
      <c r="A65" s="111">
        <v>4</v>
      </c>
      <c r="B65" s="111">
        <v>2</v>
      </c>
      <c r="C65" s="111">
        <v>3</v>
      </c>
      <c r="D65" s="95">
        <v>962016</v>
      </c>
      <c r="E65" s="45" t="s">
        <v>150</v>
      </c>
      <c r="F65" s="107">
        <v>140.91858037578288</v>
      </c>
      <c r="G65" s="107">
        <v>206.6772655007949</v>
      </c>
      <c r="H65" s="107">
        <v>299.62546816479403</v>
      </c>
      <c r="I65" s="107">
        <v>252.78810408921933</v>
      </c>
      <c r="J65" s="107">
        <v>125.00000000000004</v>
      </c>
      <c r="K65" s="107">
        <v>203.07513780098637</v>
      </c>
      <c r="L65" s="107">
        <v>73.068893528183708</v>
      </c>
      <c r="M65" s="107">
        <v>95.389507154213049</v>
      </c>
      <c r="N65" s="107">
        <v>74.906367041198507</v>
      </c>
      <c r="O65" s="107">
        <v>66.914498141263948</v>
      </c>
      <c r="P65" s="107">
        <v>38.461538461538467</v>
      </c>
      <c r="Q65" s="107">
        <v>71.07629823034523</v>
      </c>
      <c r="R65" s="107">
        <v>62.630480167014625</v>
      </c>
      <c r="S65" s="107">
        <v>87.440381558028605</v>
      </c>
      <c r="T65" s="107">
        <v>97.378277153558088</v>
      </c>
      <c r="U65" s="107">
        <v>44.609665427509292</v>
      </c>
      <c r="V65" s="107">
        <v>19.230769230769244</v>
      </c>
      <c r="W65" s="107">
        <v>63.823614737452857</v>
      </c>
      <c r="X65" s="107">
        <v>5.2192066805845503</v>
      </c>
      <c r="Y65" s="107">
        <v>23.847376788553259</v>
      </c>
      <c r="Z65" s="107">
        <v>127.34082397003743</v>
      </c>
      <c r="AA65" s="107">
        <v>141.26394052044606</v>
      </c>
      <c r="AB65" s="107">
        <v>67.307692307692335</v>
      </c>
      <c r="AC65" s="107">
        <v>68.175224833188267</v>
      </c>
    </row>
    <row r="66" spans="1:29" s="27" customFormat="1" ht="12.75">
      <c r="A66" s="111">
        <v>4</v>
      </c>
      <c r="B66" s="111">
        <v>2</v>
      </c>
      <c r="C66" s="111">
        <v>3</v>
      </c>
      <c r="D66" s="95">
        <v>370020</v>
      </c>
      <c r="E66" s="45" t="s">
        <v>74</v>
      </c>
      <c r="F66" s="107">
        <v>320.51282051282044</v>
      </c>
      <c r="G66" s="107">
        <v>420.38216560509574</v>
      </c>
      <c r="H66" s="107">
        <v>508.36949783013023</v>
      </c>
      <c r="I66" s="107">
        <v>364.16184971098261</v>
      </c>
      <c r="J66" s="107">
        <v>157.65765765765764</v>
      </c>
      <c r="K66" s="107">
        <v>357.60046592894582</v>
      </c>
      <c r="L66" s="107">
        <v>260.68376068376051</v>
      </c>
      <c r="M66" s="107">
        <v>280.25477707006377</v>
      </c>
      <c r="N66" s="107">
        <v>297.58214507129577</v>
      </c>
      <c r="O66" s="107">
        <v>236.99421965317913</v>
      </c>
      <c r="P66" s="107">
        <v>135.13513513513513</v>
      </c>
      <c r="Q66" s="107">
        <v>246.94234129295279</v>
      </c>
      <c r="R66" s="107">
        <v>59.829059829059844</v>
      </c>
      <c r="S66" s="107">
        <v>89.171974522293027</v>
      </c>
      <c r="T66" s="107">
        <v>154.99070055796651</v>
      </c>
      <c r="U66" s="107">
        <v>40.462427745664726</v>
      </c>
      <c r="V66" s="107">
        <v>7.5075075075075075</v>
      </c>
      <c r="W66" s="107">
        <v>71.054164239953408</v>
      </c>
      <c r="X66" s="107">
        <v>0</v>
      </c>
      <c r="Y66" s="107">
        <v>50.955414012738871</v>
      </c>
      <c r="Z66" s="107">
        <v>55.796652200867968</v>
      </c>
      <c r="AA66" s="107">
        <v>86.705202312138738</v>
      </c>
      <c r="AB66" s="107">
        <v>15.015015015015015</v>
      </c>
      <c r="AC66" s="107">
        <v>39.603960396039611</v>
      </c>
    </row>
    <row r="67" spans="1:29" s="27" customFormat="1" ht="12.75">
      <c r="A67" s="111">
        <v>4</v>
      </c>
      <c r="B67" s="111">
        <v>2</v>
      </c>
      <c r="C67" s="111">
        <v>3</v>
      </c>
      <c r="D67" s="95">
        <v>978020</v>
      </c>
      <c r="E67" s="45" t="s">
        <v>161</v>
      </c>
      <c r="F67" s="107">
        <v>324.79414455626721</v>
      </c>
      <c r="G67" s="107">
        <v>496.35036496350364</v>
      </c>
      <c r="H67" s="107">
        <v>600.26385224274406</v>
      </c>
      <c r="I67" s="107">
        <v>539.11900065746238</v>
      </c>
      <c r="J67" s="107">
        <v>173.36485421591806</v>
      </c>
      <c r="K67" s="107">
        <v>424.82828796743837</v>
      </c>
      <c r="L67" s="107">
        <v>237.87740164684362</v>
      </c>
      <c r="M67" s="107">
        <v>262.77372262773724</v>
      </c>
      <c r="N67" s="107">
        <v>303.4300791556729</v>
      </c>
      <c r="O67" s="107">
        <v>223.53714661406968</v>
      </c>
      <c r="P67" s="107">
        <v>39.401103230890449</v>
      </c>
      <c r="Q67" s="107">
        <v>220.04578987534981</v>
      </c>
      <c r="R67" s="107">
        <v>82.342177493138138</v>
      </c>
      <c r="S67" s="107">
        <v>145.98540145985402</v>
      </c>
      <c r="T67" s="107">
        <v>131.92612137203167</v>
      </c>
      <c r="U67" s="107">
        <v>144.64168310322171</v>
      </c>
      <c r="V67" s="107">
        <v>39.401103230890463</v>
      </c>
      <c r="W67" s="107">
        <v>108.11498346476726</v>
      </c>
      <c r="X67" s="107">
        <v>4.574565416285453</v>
      </c>
      <c r="Y67" s="107">
        <v>87.591240875912419</v>
      </c>
      <c r="Z67" s="107">
        <v>164.90765171503955</v>
      </c>
      <c r="AA67" s="107">
        <v>170.94017094017101</v>
      </c>
      <c r="AB67" s="107">
        <v>94.562647754137132</v>
      </c>
      <c r="AC67" s="107">
        <v>96.667514627321296</v>
      </c>
    </row>
    <row r="68" spans="1:29" s="27" customFormat="1" ht="12.75">
      <c r="A68" s="111">
        <v>4</v>
      </c>
      <c r="B68" s="111">
        <v>2</v>
      </c>
      <c r="C68" s="111">
        <v>3</v>
      </c>
      <c r="D68" s="95">
        <v>170020</v>
      </c>
      <c r="E68" s="45" t="s">
        <v>49</v>
      </c>
      <c r="F68" s="107">
        <v>306.07583371402467</v>
      </c>
      <c r="G68" s="107">
        <v>521.07279693486589</v>
      </c>
      <c r="H68" s="107">
        <v>623.16715542522013</v>
      </c>
      <c r="I68" s="107">
        <v>559.88660524450745</v>
      </c>
      <c r="J68" s="107">
        <v>208.51433536055606</v>
      </c>
      <c r="K68" s="107">
        <v>435.30997304582206</v>
      </c>
      <c r="L68" s="107">
        <v>237.55139333028777</v>
      </c>
      <c r="M68" s="107">
        <v>321.83908045977012</v>
      </c>
      <c r="N68" s="107">
        <v>315.2492668621702</v>
      </c>
      <c r="O68" s="107">
        <v>248.05102763997166</v>
      </c>
      <c r="P68" s="107">
        <v>104.25716768027803</v>
      </c>
      <c r="Q68" s="107">
        <v>247.97843665768195</v>
      </c>
      <c r="R68" s="107">
        <v>68.524440383736859</v>
      </c>
      <c r="S68" s="107">
        <v>153.2567049808429</v>
      </c>
      <c r="T68" s="107">
        <v>197.94721407624641</v>
      </c>
      <c r="U68" s="107">
        <v>155.91778880226789</v>
      </c>
      <c r="V68" s="107">
        <v>34.752389226759355</v>
      </c>
      <c r="W68" s="107">
        <v>118.59838274932613</v>
      </c>
      <c r="X68" s="107">
        <v>0</v>
      </c>
      <c r="Y68" s="107">
        <v>45.977011494252892</v>
      </c>
      <c r="Z68" s="107">
        <v>109.97067448680355</v>
      </c>
      <c r="AA68" s="107">
        <v>155.91778880226786</v>
      </c>
      <c r="AB68" s="107">
        <v>69.504778453518682</v>
      </c>
      <c r="AC68" s="107">
        <v>68.733153638814017</v>
      </c>
    </row>
    <row r="69" spans="1:29" s="27" customFormat="1" ht="12.75">
      <c r="A69" s="111">
        <v>4</v>
      </c>
      <c r="B69" s="111">
        <v>2</v>
      </c>
      <c r="C69" s="111">
        <v>3</v>
      </c>
      <c r="D69" s="95">
        <v>154036</v>
      </c>
      <c r="E69" s="45" t="s">
        <v>29</v>
      </c>
      <c r="F69" s="107">
        <v>218.75</v>
      </c>
      <c r="G69" s="107">
        <v>352.27272727272731</v>
      </c>
      <c r="H69" s="107">
        <v>417.57049891540129</v>
      </c>
      <c r="I69" s="107">
        <v>353.88739946380696</v>
      </c>
      <c r="J69" s="107">
        <v>56.701030927835049</v>
      </c>
      <c r="K69" s="107">
        <v>271.16337836524445</v>
      </c>
      <c r="L69" s="107">
        <v>104.16666666666666</v>
      </c>
      <c r="M69" s="107">
        <v>193.18181818181819</v>
      </c>
      <c r="N69" s="107">
        <v>249.45770065075919</v>
      </c>
      <c r="O69" s="107">
        <v>128.68632707774796</v>
      </c>
      <c r="P69" s="107">
        <v>20.618556701030933</v>
      </c>
      <c r="Q69" s="107">
        <v>134.12382155700263</v>
      </c>
      <c r="R69" s="107">
        <v>111.11111111111111</v>
      </c>
      <c r="S69" s="107">
        <v>107.9545454545455</v>
      </c>
      <c r="T69" s="107">
        <v>81.344902386117155</v>
      </c>
      <c r="U69" s="107">
        <v>64.343163538874023</v>
      </c>
      <c r="V69" s="107">
        <v>20.618556701030929</v>
      </c>
      <c r="W69" s="107">
        <v>79.696763533871135</v>
      </c>
      <c r="X69" s="107">
        <v>3.4722222222222223</v>
      </c>
      <c r="Y69" s="107">
        <v>51.136363636363647</v>
      </c>
      <c r="Z69" s="107">
        <v>86.767895878524982</v>
      </c>
      <c r="AA69" s="107">
        <v>160.857908847185</v>
      </c>
      <c r="AB69" s="107">
        <v>15.463917525773198</v>
      </c>
      <c r="AC69" s="107">
        <v>57.342793274370699</v>
      </c>
    </row>
    <row r="70" spans="1:29" s="27" customFormat="1" ht="12.75">
      <c r="A70" s="111">
        <v>4</v>
      </c>
      <c r="B70" s="111">
        <v>1</v>
      </c>
      <c r="C70" s="111">
        <v>3</v>
      </c>
      <c r="D70" s="95">
        <v>158026</v>
      </c>
      <c r="E70" s="45" t="s">
        <v>36</v>
      </c>
      <c r="F70" s="107">
        <v>218.19526627218934</v>
      </c>
      <c r="G70" s="107">
        <v>385.57213930348252</v>
      </c>
      <c r="H70" s="107">
        <v>452.32273838630812</v>
      </c>
      <c r="I70" s="107">
        <v>421.57470551766903</v>
      </c>
      <c r="J70" s="107">
        <v>315.61461794019937</v>
      </c>
      <c r="K70" s="107">
        <v>343.41129492298916</v>
      </c>
      <c r="L70" s="107">
        <v>140.53254437869822</v>
      </c>
      <c r="M70" s="107">
        <v>261.19402985074618</v>
      </c>
      <c r="N70" s="107">
        <v>226.16136919315403</v>
      </c>
      <c r="O70" s="107">
        <v>241.78549287042779</v>
      </c>
      <c r="P70" s="107">
        <v>157.80730897009965</v>
      </c>
      <c r="Q70" s="107">
        <v>199.65772960638904</v>
      </c>
      <c r="R70" s="107">
        <v>55.473372781065088</v>
      </c>
      <c r="S70" s="107">
        <v>62.18905472636817</v>
      </c>
      <c r="T70" s="107">
        <v>122.24938875305629</v>
      </c>
      <c r="U70" s="107">
        <v>111.59330440173599</v>
      </c>
      <c r="V70" s="107">
        <v>58.139534883720955</v>
      </c>
      <c r="W70" s="107">
        <v>79.863091842555647</v>
      </c>
      <c r="X70" s="107">
        <v>22.18934911242604</v>
      </c>
      <c r="Y70" s="107">
        <v>62.18905472636817</v>
      </c>
      <c r="Z70" s="107">
        <v>103.91198044009779</v>
      </c>
      <c r="AA70" s="107">
        <v>68.195908245505265</v>
      </c>
      <c r="AB70" s="107">
        <v>99.667774086378742</v>
      </c>
      <c r="AC70" s="107">
        <v>63.890473474044491</v>
      </c>
    </row>
    <row r="71" spans="1:29" s="27" customFormat="1" ht="12.75">
      <c r="A71" s="111">
        <v>4</v>
      </c>
      <c r="B71" s="111">
        <v>1</v>
      </c>
      <c r="C71" s="111">
        <v>3</v>
      </c>
      <c r="D71" s="95">
        <v>562028</v>
      </c>
      <c r="E71" s="45" t="s">
        <v>111</v>
      </c>
      <c r="F71" s="107">
        <v>390.00609384521641</v>
      </c>
      <c r="G71" s="107">
        <v>486.32218844984794</v>
      </c>
      <c r="H71" s="107">
        <v>669.18001885014132</v>
      </c>
      <c r="I71" s="107">
        <v>454.91470349309509</v>
      </c>
      <c r="J71" s="107">
        <v>172.41379310344828</v>
      </c>
      <c r="K71" s="107">
        <v>430.91884641180417</v>
      </c>
      <c r="L71" s="107">
        <v>207.19073735527124</v>
      </c>
      <c r="M71" s="107">
        <v>202.63424518743668</v>
      </c>
      <c r="N71" s="107">
        <v>311.02733270499527</v>
      </c>
      <c r="O71" s="107">
        <v>194.96344435418359</v>
      </c>
      <c r="P71" s="107">
        <v>76.628352490421449</v>
      </c>
      <c r="Q71" s="107">
        <v>199.53051643192489</v>
      </c>
      <c r="R71" s="107">
        <v>140.15843997562465</v>
      </c>
      <c r="S71" s="107">
        <v>243.16109422492394</v>
      </c>
      <c r="T71" s="107">
        <v>245.05183788878415</v>
      </c>
      <c r="U71" s="107">
        <v>129.97562956945575</v>
      </c>
      <c r="V71" s="107">
        <v>47.892720306513397</v>
      </c>
      <c r="W71" s="107">
        <v>157.61234071093227</v>
      </c>
      <c r="X71" s="107">
        <v>42.656916514320542</v>
      </c>
      <c r="Y71" s="107">
        <v>40.526849037487345</v>
      </c>
      <c r="Z71" s="107">
        <v>113.10084825636196</v>
      </c>
      <c r="AA71" s="107">
        <v>129.97562956945578</v>
      </c>
      <c r="AB71" s="107">
        <v>47.892720306513418</v>
      </c>
      <c r="AC71" s="107">
        <v>73.775989268947043</v>
      </c>
    </row>
    <row r="72" spans="1:29" s="27" customFormat="1" ht="12.75">
      <c r="A72" s="111">
        <v>4</v>
      </c>
      <c r="B72" s="111">
        <v>2</v>
      </c>
      <c r="C72" s="111">
        <v>3</v>
      </c>
      <c r="D72" s="95">
        <v>954024</v>
      </c>
      <c r="E72" s="45" t="s">
        <v>142</v>
      </c>
      <c r="F72" s="107">
        <v>197.25044829647342</v>
      </c>
      <c r="G72" s="107">
        <v>212.56038647342993</v>
      </c>
      <c r="H72" s="107">
        <v>408.99795501022498</v>
      </c>
      <c r="I72" s="107">
        <v>267.68642447418745</v>
      </c>
      <c r="J72" s="107">
        <v>287.58169934640523</v>
      </c>
      <c r="K72" s="107">
        <v>263.78024376932876</v>
      </c>
      <c r="L72" s="107">
        <v>143.45487148834431</v>
      </c>
      <c r="M72" s="107">
        <v>193.23671497584536</v>
      </c>
      <c r="N72" s="107">
        <v>296.52351738241305</v>
      </c>
      <c r="O72" s="107">
        <v>191.20458891013388</v>
      </c>
      <c r="P72" s="107">
        <v>169.93464052287581</v>
      </c>
      <c r="Q72" s="107">
        <v>192.83245406585408</v>
      </c>
      <c r="R72" s="107">
        <v>53.795576808129113</v>
      </c>
      <c r="S72" s="107">
        <v>0</v>
      </c>
      <c r="T72" s="107">
        <v>10.224948875255622</v>
      </c>
      <c r="U72" s="107">
        <v>9.5602294455066907</v>
      </c>
      <c r="V72" s="107">
        <v>0</v>
      </c>
      <c r="W72" s="107">
        <v>20.010915044569767</v>
      </c>
      <c r="X72" s="107">
        <v>0</v>
      </c>
      <c r="Y72" s="107">
        <v>19.323671497584542</v>
      </c>
      <c r="Z72" s="107">
        <v>102.24948875255625</v>
      </c>
      <c r="AA72" s="107">
        <v>66.921606118546848</v>
      </c>
      <c r="AB72" s="107">
        <v>117.64705882352943</v>
      </c>
      <c r="AC72" s="107">
        <v>50.936874658904856</v>
      </c>
    </row>
    <row r="73" spans="1:29" s="27" customFormat="1" ht="12.75">
      <c r="A73" s="111">
        <v>4</v>
      </c>
      <c r="B73" s="111">
        <v>2</v>
      </c>
      <c r="C73" s="111">
        <v>3</v>
      </c>
      <c r="D73" s="95">
        <v>978032</v>
      </c>
      <c r="E73" s="45" t="s">
        <v>164</v>
      </c>
      <c r="F73" s="107">
        <v>282.36914600550966</v>
      </c>
      <c r="G73" s="107">
        <v>403.48964013086146</v>
      </c>
      <c r="H73" s="107">
        <v>371.51702786377706</v>
      </c>
      <c r="I73" s="107">
        <v>456.27376425855516</v>
      </c>
      <c r="J73" s="107">
        <v>184.2751842751843</v>
      </c>
      <c r="K73" s="107">
        <v>340.12298232129132</v>
      </c>
      <c r="L73" s="107">
        <v>192.83746556473832</v>
      </c>
      <c r="M73" s="107">
        <v>196.29225736095967</v>
      </c>
      <c r="N73" s="107">
        <v>227.03818369453046</v>
      </c>
      <c r="O73" s="107">
        <v>209.12547528517109</v>
      </c>
      <c r="P73" s="107">
        <v>85.995085995086015</v>
      </c>
      <c r="Q73" s="107">
        <v>186.39508070714837</v>
      </c>
      <c r="R73" s="107">
        <v>82.644628099173573</v>
      </c>
      <c r="S73" s="107">
        <v>152.67175572519079</v>
      </c>
      <c r="T73" s="107">
        <v>61.91950464396286</v>
      </c>
      <c r="U73" s="107">
        <v>123.57414448669199</v>
      </c>
      <c r="V73" s="107">
        <v>24.570024570024575</v>
      </c>
      <c r="W73" s="107">
        <v>90.315142198308976</v>
      </c>
      <c r="X73" s="107">
        <v>6.887052341597796</v>
      </c>
      <c r="Y73" s="107">
        <v>54.525627044711015</v>
      </c>
      <c r="Z73" s="107">
        <v>82.559339525283804</v>
      </c>
      <c r="AA73" s="107">
        <v>123.57414448669203</v>
      </c>
      <c r="AB73" s="107">
        <v>73.710073710073715</v>
      </c>
      <c r="AC73" s="107">
        <v>63.412759415833982</v>
      </c>
    </row>
    <row r="74" spans="1:29" s="27" customFormat="1" ht="12.75">
      <c r="A74" s="111">
        <v>4</v>
      </c>
      <c r="B74" s="111">
        <v>2</v>
      </c>
      <c r="C74" s="111">
        <v>3</v>
      </c>
      <c r="D74" s="95">
        <v>382060</v>
      </c>
      <c r="E74" s="45" t="s">
        <v>93</v>
      </c>
      <c r="F74" s="107">
        <v>197.00551615445232</v>
      </c>
      <c r="G74" s="107">
        <v>264.85788113695094</v>
      </c>
      <c r="H74" s="107">
        <v>306.90537084398983</v>
      </c>
      <c r="I74" s="107">
        <v>291.26213592233012</v>
      </c>
      <c r="J74" s="107">
        <v>75.872534142640362</v>
      </c>
      <c r="K74" s="107">
        <v>227.88676142370491</v>
      </c>
      <c r="L74" s="107">
        <v>130.02364066193854</v>
      </c>
      <c r="M74" s="107">
        <v>161.49870801033592</v>
      </c>
      <c r="N74" s="107">
        <v>198.20971867007677</v>
      </c>
      <c r="O74" s="107">
        <v>129.44983818770228</v>
      </c>
      <c r="P74" s="107">
        <v>15.174506828528074</v>
      </c>
      <c r="Q74" s="107">
        <v>130.38881710325384</v>
      </c>
      <c r="R74" s="107">
        <v>59.101654846335698</v>
      </c>
      <c r="S74" s="107">
        <v>77.51937984496125</v>
      </c>
      <c r="T74" s="107">
        <v>57.544757033248082</v>
      </c>
      <c r="U74" s="107">
        <v>45.307443365695804</v>
      </c>
      <c r="V74" s="107">
        <v>0</v>
      </c>
      <c r="W74" s="107">
        <v>50.510983202161398</v>
      </c>
      <c r="X74" s="107">
        <v>7.8802206461780946</v>
      </c>
      <c r="Y74" s="107">
        <v>25.839793281653744</v>
      </c>
      <c r="Z74" s="107">
        <v>51.150895140664964</v>
      </c>
      <c r="AA74" s="107">
        <v>116.50485436893204</v>
      </c>
      <c r="AB74" s="107">
        <v>60.698027314112288</v>
      </c>
      <c r="AC74" s="107">
        <v>46.986961118289678</v>
      </c>
    </row>
    <row r="75" spans="1:29" s="27" customFormat="1" ht="12.75">
      <c r="A75" s="111">
        <v>4</v>
      </c>
      <c r="B75" s="111">
        <v>2</v>
      </c>
      <c r="C75" s="111">
        <v>3</v>
      </c>
      <c r="D75" s="95">
        <v>962060</v>
      </c>
      <c r="E75" s="45" t="s">
        <v>155</v>
      </c>
      <c r="F75" s="107">
        <v>138.76040703052729</v>
      </c>
      <c r="G75" s="107">
        <v>153.84615384615387</v>
      </c>
      <c r="H75" s="107">
        <v>181.05849582172704</v>
      </c>
      <c r="I75" s="107">
        <v>218.5792349726776</v>
      </c>
      <c r="J75" s="107">
        <v>244.29967426710098</v>
      </c>
      <c r="K75" s="107">
        <v>181.34715025906735</v>
      </c>
      <c r="L75" s="107">
        <v>74.005550416281224</v>
      </c>
      <c r="M75" s="107">
        <v>83.916083916083934</v>
      </c>
      <c r="N75" s="107">
        <v>111.42061281337047</v>
      </c>
      <c r="O75" s="107">
        <v>95.62841530054645</v>
      </c>
      <c r="P75" s="107">
        <v>162.86644951140065</v>
      </c>
      <c r="Q75" s="107">
        <v>101.03626943005182</v>
      </c>
      <c r="R75" s="107">
        <v>46.253469010175763</v>
      </c>
      <c r="S75" s="107">
        <v>27.972027972027977</v>
      </c>
      <c r="T75" s="107">
        <v>55.710306406685248</v>
      </c>
      <c r="U75" s="107">
        <v>54.644808743169399</v>
      </c>
      <c r="V75" s="107">
        <v>32.573289902280138</v>
      </c>
      <c r="W75" s="107">
        <v>44.041450777202073</v>
      </c>
      <c r="X75" s="107">
        <v>18.501387604070306</v>
      </c>
      <c r="Y75" s="107">
        <v>41.95804195804196</v>
      </c>
      <c r="Z75" s="107">
        <v>13.927576601671312</v>
      </c>
      <c r="AA75" s="107">
        <v>68.30601092896174</v>
      </c>
      <c r="AB75" s="107">
        <v>48.859934853420192</v>
      </c>
      <c r="AC75" s="107">
        <v>36.269430051813472</v>
      </c>
    </row>
    <row r="76" spans="1:29" s="27" customFormat="1" ht="12.75">
      <c r="A76" s="111">
        <v>4</v>
      </c>
      <c r="B76" s="111">
        <v>2</v>
      </c>
      <c r="C76" s="111">
        <v>3</v>
      </c>
      <c r="D76" s="95">
        <v>362040</v>
      </c>
      <c r="E76" s="45" t="s">
        <v>70</v>
      </c>
      <c r="F76" s="107">
        <v>160.17316017316017</v>
      </c>
      <c r="G76" s="107">
        <v>344.07027818448023</v>
      </c>
      <c r="H76" s="107">
        <v>352.76073619631899</v>
      </c>
      <c r="I76" s="107">
        <v>358.16618911174788</v>
      </c>
      <c r="J76" s="107">
        <v>119.42675159235669</v>
      </c>
      <c r="K76" s="107">
        <v>255.50314465408806</v>
      </c>
      <c r="L76" s="107">
        <v>121.21212121212123</v>
      </c>
      <c r="M76" s="107">
        <v>204.97803806734987</v>
      </c>
      <c r="N76" s="107">
        <v>161.04294478527609</v>
      </c>
      <c r="O76" s="107">
        <v>143.26647564469917</v>
      </c>
      <c r="P76" s="107">
        <v>55.732484076433124</v>
      </c>
      <c r="Q76" s="107">
        <v>136.26834381551362</v>
      </c>
      <c r="R76" s="107">
        <v>34.632034632034632</v>
      </c>
      <c r="S76" s="107">
        <v>95.168374816983928</v>
      </c>
      <c r="T76" s="107">
        <v>115.03067484662576</v>
      </c>
      <c r="U76" s="107">
        <v>78.796561604584539</v>
      </c>
      <c r="V76" s="107">
        <v>47.770700636942685</v>
      </c>
      <c r="W76" s="107">
        <v>69.444444444444457</v>
      </c>
      <c r="X76" s="107">
        <v>4.329004329004329</v>
      </c>
      <c r="Y76" s="107">
        <v>43.923865300146417</v>
      </c>
      <c r="Z76" s="107">
        <v>76.687116564417195</v>
      </c>
      <c r="AA76" s="107">
        <v>136.10315186246419</v>
      </c>
      <c r="AB76" s="107">
        <v>15.923566878980893</v>
      </c>
      <c r="AC76" s="107">
        <v>49.790356394129979</v>
      </c>
    </row>
    <row r="77" spans="1:29" s="27" customFormat="1" ht="12.75">
      <c r="A77" s="112"/>
      <c r="B77" s="112"/>
      <c r="C77" s="112"/>
      <c r="D77" s="113"/>
      <c r="E77" s="88" t="s">
        <v>211</v>
      </c>
      <c r="F77" s="201">
        <v>276.30982938245506</v>
      </c>
      <c r="G77" s="201">
        <v>412.45072940794017</v>
      </c>
      <c r="H77" s="201">
        <v>484.6787869227432</v>
      </c>
      <c r="I77" s="201">
        <v>422.31766124171185</v>
      </c>
      <c r="J77" s="201">
        <v>186.72860591155441</v>
      </c>
      <c r="K77" s="201">
        <v>352.59216381462323</v>
      </c>
      <c r="L77" s="201">
        <v>191.75600181186772</v>
      </c>
      <c r="M77" s="201">
        <v>256.81661180868787</v>
      </c>
      <c r="N77" s="201">
        <v>281.57905114958396</v>
      </c>
      <c r="O77" s="201">
        <v>219.63532248342375</v>
      </c>
      <c r="P77" s="201">
        <v>108.849114177711</v>
      </c>
      <c r="Q77" s="201">
        <v>212.00390723924605</v>
      </c>
      <c r="R77" s="201">
        <v>74.236247420604968</v>
      </c>
      <c r="S77" s="201">
        <v>102.80791580316145</v>
      </c>
      <c r="T77" s="201">
        <v>112.78936782742439</v>
      </c>
      <c r="U77" s="201">
        <v>82.127787823990388</v>
      </c>
      <c r="V77" s="201">
        <v>24.593523705424236</v>
      </c>
      <c r="W77" s="201">
        <v>80.026048261640312</v>
      </c>
      <c r="X77" s="201">
        <v>10.317580149982385</v>
      </c>
      <c r="Y77" s="201">
        <v>52.826201796090864</v>
      </c>
      <c r="Z77" s="201">
        <v>90.31036794573491</v>
      </c>
      <c r="AA77" s="201">
        <v>120.55455093429778</v>
      </c>
      <c r="AB77" s="201">
        <v>53.285968028419184</v>
      </c>
      <c r="AC77" s="201">
        <v>60.562208313736839</v>
      </c>
    </row>
    <row r="78" spans="1:29" s="27" customFormat="1" ht="12.75">
      <c r="A78" s="111">
        <v>5</v>
      </c>
      <c r="B78" s="111">
        <v>3</v>
      </c>
      <c r="C78" s="111">
        <v>3</v>
      </c>
      <c r="D78" s="95">
        <v>770004</v>
      </c>
      <c r="E78" s="45" t="s">
        <v>129</v>
      </c>
      <c r="F78" s="107">
        <v>116.66059059423988</v>
      </c>
      <c r="G78" s="107">
        <v>206.24631703005304</v>
      </c>
      <c r="H78" s="107">
        <v>216.66666666666669</v>
      </c>
      <c r="I78" s="107">
        <v>282.81750266808967</v>
      </c>
      <c r="J78" s="107">
        <v>117.72400261608895</v>
      </c>
      <c r="K78" s="107">
        <v>183.55283625427771</v>
      </c>
      <c r="L78" s="107">
        <v>98.432373313889897</v>
      </c>
      <c r="M78" s="107">
        <v>123.74779021803181</v>
      </c>
      <c r="N78" s="107">
        <v>138.88888888888889</v>
      </c>
      <c r="O78" s="107">
        <v>128.068303094984</v>
      </c>
      <c r="P78" s="107">
        <v>32.701111837802486</v>
      </c>
      <c r="Q78" s="107">
        <v>105.77621072280411</v>
      </c>
      <c r="R78" s="107">
        <v>18.228217280349984</v>
      </c>
      <c r="S78" s="107">
        <v>53.034767236299359</v>
      </c>
      <c r="T78" s="107">
        <v>72.222222222222243</v>
      </c>
      <c r="U78" s="107">
        <v>80.042689434365016</v>
      </c>
      <c r="V78" s="107">
        <v>52.321778940483988</v>
      </c>
      <c r="W78" s="107">
        <v>51.85108368764908</v>
      </c>
      <c r="X78" s="107">
        <v>0</v>
      </c>
      <c r="Y78" s="107">
        <v>29.463759575721863</v>
      </c>
      <c r="Z78" s="107">
        <v>5.5555555555555545</v>
      </c>
      <c r="AA78" s="107">
        <v>74.706510138740654</v>
      </c>
      <c r="AB78" s="107">
        <v>32.701111837802486</v>
      </c>
      <c r="AC78" s="107">
        <v>25.925541843824536</v>
      </c>
    </row>
    <row r="79" spans="1:29" s="27" customFormat="1" ht="12.75">
      <c r="A79" s="111">
        <v>5</v>
      </c>
      <c r="B79" s="111">
        <v>3</v>
      </c>
      <c r="C79" s="111">
        <v>3</v>
      </c>
      <c r="D79" s="95">
        <v>570008</v>
      </c>
      <c r="E79" s="45" t="s">
        <v>119</v>
      </c>
      <c r="F79" s="107">
        <v>189.90504747626196</v>
      </c>
      <c r="G79" s="107">
        <v>243.90243902439033</v>
      </c>
      <c r="H79" s="107">
        <v>386.29737609329459</v>
      </c>
      <c r="I79" s="107">
        <v>368.02030456852793</v>
      </c>
      <c r="J79" s="107">
        <v>174.70881863560732</v>
      </c>
      <c r="K79" s="107">
        <v>270.81649151172195</v>
      </c>
      <c r="L79" s="107">
        <v>104.9475262368816</v>
      </c>
      <c r="M79" s="107">
        <v>180.95987411487025</v>
      </c>
      <c r="N79" s="107">
        <v>240.524781341108</v>
      </c>
      <c r="O79" s="107">
        <v>177.66497461928935</v>
      </c>
      <c r="P79" s="107">
        <v>74.875207986688849</v>
      </c>
      <c r="Q79" s="107">
        <v>153.59741309620051</v>
      </c>
      <c r="R79" s="107">
        <v>64.967516241879082</v>
      </c>
      <c r="S79" s="107">
        <v>39.339103068450036</v>
      </c>
      <c r="T79" s="107">
        <v>65.597667638483969</v>
      </c>
      <c r="U79" s="107">
        <v>63.451776649746193</v>
      </c>
      <c r="V79" s="107">
        <v>0</v>
      </c>
      <c r="W79" s="107">
        <v>49.851791969819466</v>
      </c>
      <c r="X79" s="107">
        <v>19.990004997501252</v>
      </c>
      <c r="Y79" s="107">
        <v>23.603461841070018</v>
      </c>
      <c r="Z79" s="107">
        <v>80.174927113702637</v>
      </c>
      <c r="AA79" s="107">
        <v>126.90355329949239</v>
      </c>
      <c r="AB79" s="107">
        <v>99.833610648918452</v>
      </c>
      <c r="AC79" s="107">
        <v>67.367286445701964</v>
      </c>
    </row>
    <row r="80" spans="1:29" s="30" customFormat="1" ht="12.75">
      <c r="A80" s="111">
        <v>5</v>
      </c>
      <c r="B80" s="111">
        <v>3</v>
      </c>
      <c r="C80" s="111">
        <v>3</v>
      </c>
      <c r="D80" s="95">
        <v>362004</v>
      </c>
      <c r="E80" s="45" t="s">
        <v>238</v>
      </c>
      <c r="F80" s="107">
        <v>129.87012987012989</v>
      </c>
      <c r="G80" s="107">
        <v>293.39853300733495</v>
      </c>
      <c r="H80" s="107">
        <v>413.01627033792238</v>
      </c>
      <c r="I80" s="107">
        <v>588.23529411764707</v>
      </c>
      <c r="J80" s="107">
        <v>317.91907514450867</v>
      </c>
      <c r="K80" s="107">
        <v>324.41911442349846</v>
      </c>
      <c r="L80" s="107">
        <v>57.720057720057717</v>
      </c>
      <c r="M80" s="107">
        <v>61.124694376528119</v>
      </c>
      <c r="N80" s="107">
        <v>225.28160200250312</v>
      </c>
      <c r="O80" s="107">
        <v>369.08881199538638</v>
      </c>
      <c r="P80" s="107">
        <v>173.41040462427745</v>
      </c>
      <c r="Q80" s="107">
        <v>164.40157825515126</v>
      </c>
      <c r="R80" s="107">
        <v>43.290043290043293</v>
      </c>
      <c r="S80" s="107">
        <v>146.69926650366745</v>
      </c>
      <c r="T80" s="107">
        <v>87.609511889862347</v>
      </c>
      <c r="U80" s="107">
        <v>126.87427912341407</v>
      </c>
      <c r="V80" s="107">
        <v>57.803468208092482</v>
      </c>
      <c r="W80" s="107">
        <v>87.680841736080666</v>
      </c>
      <c r="X80" s="107">
        <v>28.860028860028859</v>
      </c>
      <c r="Y80" s="107">
        <v>85.574572127139362</v>
      </c>
      <c r="Z80" s="107">
        <v>100.12515644555697</v>
      </c>
      <c r="AA80" s="107">
        <v>92.272202998846595</v>
      </c>
      <c r="AB80" s="107">
        <v>86.705202312138752</v>
      </c>
      <c r="AC80" s="107">
        <v>72.336694432266555</v>
      </c>
    </row>
    <row r="81" spans="1:29" s="27" customFormat="1" ht="12.75">
      <c r="A81" s="111">
        <v>5</v>
      </c>
      <c r="B81" s="111">
        <v>3</v>
      </c>
      <c r="C81" s="111">
        <v>3</v>
      </c>
      <c r="D81" s="95">
        <v>362012</v>
      </c>
      <c r="E81" s="45" t="s">
        <v>64</v>
      </c>
      <c r="F81" s="107">
        <v>75.636942675159247</v>
      </c>
      <c r="G81" s="107">
        <v>120.70006035003023</v>
      </c>
      <c r="H81" s="107">
        <v>222.5047679593134</v>
      </c>
      <c r="I81" s="107">
        <v>240.67388688327318</v>
      </c>
      <c r="J81" s="107">
        <v>121.85833968012186</v>
      </c>
      <c r="K81" s="107">
        <v>149.13387633360099</v>
      </c>
      <c r="L81" s="107">
        <v>51.751592356687915</v>
      </c>
      <c r="M81" s="107">
        <v>54.315027157513597</v>
      </c>
      <c r="N81" s="107">
        <v>101.71646535282899</v>
      </c>
      <c r="O81" s="107">
        <v>108.30324909747291</v>
      </c>
      <c r="P81" s="107">
        <v>60.929169840060929</v>
      </c>
      <c r="Q81" s="107">
        <v>73.419754502695881</v>
      </c>
      <c r="R81" s="107">
        <v>11.942675159235671</v>
      </c>
      <c r="S81" s="107">
        <v>36.210018105009063</v>
      </c>
      <c r="T81" s="107">
        <v>76.287349014621739</v>
      </c>
      <c r="U81" s="107">
        <v>36.101083032490983</v>
      </c>
      <c r="V81" s="107">
        <v>38.080731150038083</v>
      </c>
      <c r="W81" s="107">
        <v>36.70987725134794</v>
      </c>
      <c r="X81" s="107">
        <v>11.942675159235673</v>
      </c>
      <c r="Y81" s="107">
        <v>30.175015087507543</v>
      </c>
      <c r="Z81" s="107">
        <v>44.500953591862697</v>
      </c>
      <c r="AA81" s="107">
        <v>96.269554753309293</v>
      </c>
      <c r="AB81" s="107">
        <v>22.84843869002286</v>
      </c>
      <c r="AC81" s="107">
        <v>39.004244579557195</v>
      </c>
    </row>
    <row r="82" spans="1:29" s="27" customFormat="1" ht="12.75">
      <c r="A82" s="111">
        <v>5</v>
      </c>
      <c r="B82" s="111">
        <v>3</v>
      </c>
      <c r="C82" s="111">
        <v>3</v>
      </c>
      <c r="D82" s="95">
        <v>362016</v>
      </c>
      <c r="E82" s="45" t="s">
        <v>239</v>
      </c>
      <c r="F82" s="107">
        <v>269.23076923076923</v>
      </c>
      <c r="G82" s="107">
        <v>577.8894472361809</v>
      </c>
      <c r="H82" s="107">
        <v>539.15275994865215</v>
      </c>
      <c r="I82" s="107">
        <v>560</v>
      </c>
      <c r="J82" s="107">
        <v>184.65909090909091</v>
      </c>
      <c r="K82" s="107">
        <v>415.35698248765158</v>
      </c>
      <c r="L82" s="107">
        <v>200</v>
      </c>
      <c r="M82" s="107">
        <v>351.75879396984931</v>
      </c>
      <c r="N82" s="107">
        <v>346.59820282413341</v>
      </c>
      <c r="O82" s="107">
        <v>365.71428571428572</v>
      </c>
      <c r="P82" s="107">
        <v>113.63636363636365</v>
      </c>
      <c r="Q82" s="107">
        <v>271.66591827570721</v>
      </c>
      <c r="R82" s="107">
        <v>69.230769230769226</v>
      </c>
      <c r="S82" s="107">
        <v>188.44221105527632</v>
      </c>
      <c r="T82" s="107">
        <v>115.53273427471117</v>
      </c>
      <c r="U82" s="107">
        <v>80</v>
      </c>
      <c r="V82" s="107">
        <v>42.61363636363636</v>
      </c>
      <c r="W82" s="107">
        <v>96.542433767400084</v>
      </c>
      <c r="X82" s="107">
        <v>0</v>
      </c>
      <c r="Y82" s="107">
        <v>37.688442211055275</v>
      </c>
      <c r="Z82" s="107">
        <v>77.021822849807464</v>
      </c>
      <c r="AA82" s="107">
        <v>114.28571428571429</v>
      </c>
      <c r="AB82" s="107">
        <v>28.40909090909091</v>
      </c>
      <c r="AC82" s="107">
        <v>47.148630444544231</v>
      </c>
    </row>
    <row r="83" spans="1:29" s="27" customFormat="1" ht="12.75">
      <c r="A83" s="111">
        <v>5</v>
      </c>
      <c r="B83" s="111">
        <v>3</v>
      </c>
      <c r="C83" s="111">
        <v>3</v>
      </c>
      <c r="D83" s="95">
        <v>154008</v>
      </c>
      <c r="E83" s="45" t="s">
        <v>25</v>
      </c>
      <c r="F83" s="107">
        <v>154.10958904109589</v>
      </c>
      <c r="G83" s="107">
        <v>340.38638454461818</v>
      </c>
      <c r="H83" s="107">
        <v>319.14893617021272</v>
      </c>
      <c r="I83" s="107">
        <v>312.5</v>
      </c>
      <c r="J83" s="107">
        <v>41.407867494824025</v>
      </c>
      <c r="K83" s="107">
        <v>230.93185883883558</v>
      </c>
      <c r="L83" s="107">
        <v>108.44748858447488</v>
      </c>
      <c r="M83" s="107">
        <v>147.19411223551052</v>
      </c>
      <c r="N83" s="107">
        <v>150.70921985815602</v>
      </c>
      <c r="O83" s="107">
        <v>90.46052631578948</v>
      </c>
      <c r="P83" s="107">
        <v>20.703933747412009</v>
      </c>
      <c r="Q83" s="107">
        <v>105.70824524312897</v>
      </c>
      <c r="R83" s="107">
        <v>45.662100456621005</v>
      </c>
      <c r="S83" s="107">
        <v>147.19411223551057</v>
      </c>
      <c r="T83" s="107">
        <v>132.97872340425531</v>
      </c>
      <c r="U83" s="107">
        <v>82.236842105263193</v>
      </c>
      <c r="V83" s="107">
        <v>0</v>
      </c>
      <c r="W83" s="107">
        <v>79.687754106358753</v>
      </c>
      <c r="X83" s="107">
        <v>0</v>
      </c>
      <c r="Y83" s="107">
        <v>45.998160073597042</v>
      </c>
      <c r="Z83" s="107">
        <v>35.460992907801426</v>
      </c>
      <c r="AA83" s="107">
        <v>139.80263157894737</v>
      </c>
      <c r="AB83" s="107">
        <v>20.70393374741202</v>
      </c>
      <c r="AC83" s="107">
        <v>45.535859489347864</v>
      </c>
    </row>
    <row r="84" spans="1:29" s="27" customFormat="1" ht="12.75">
      <c r="A84" s="111">
        <v>5</v>
      </c>
      <c r="B84" s="111">
        <v>3</v>
      </c>
      <c r="C84" s="111">
        <v>3</v>
      </c>
      <c r="D84" s="95">
        <v>954008</v>
      </c>
      <c r="E84" s="45" t="s">
        <v>138</v>
      </c>
      <c r="F84" s="107">
        <v>205.86946999561982</v>
      </c>
      <c r="G84" s="107">
        <v>363.36109008327026</v>
      </c>
      <c r="H84" s="107">
        <v>305.0595238095238</v>
      </c>
      <c r="I84" s="107">
        <v>281.01439342015078</v>
      </c>
      <c r="J84" s="107">
        <v>193.60269360269359</v>
      </c>
      <c r="K84" s="107">
        <v>263.33113890717578</v>
      </c>
      <c r="L84" s="107">
        <v>131.40604467805522</v>
      </c>
      <c r="M84" s="107">
        <v>166.5404996214989</v>
      </c>
      <c r="N84" s="107">
        <v>148.8095238095238</v>
      </c>
      <c r="O84" s="107">
        <v>82.248115147361219</v>
      </c>
      <c r="P84" s="107">
        <v>117.84511784511784</v>
      </c>
      <c r="Q84" s="107">
        <v>129.03225806451613</v>
      </c>
      <c r="R84" s="107">
        <v>65.703022339027598</v>
      </c>
      <c r="S84" s="107">
        <v>143.83043149129449</v>
      </c>
      <c r="T84" s="107">
        <v>89.285714285714292</v>
      </c>
      <c r="U84" s="107">
        <v>47.97806716929405</v>
      </c>
      <c r="V84" s="107">
        <v>16.835016835016834</v>
      </c>
      <c r="W84" s="107">
        <v>72.416063199473342</v>
      </c>
      <c r="X84" s="107">
        <v>8.7604029785370123</v>
      </c>
      <c r="Y84" s="107">
        <v>52.990158970476926</v>
      </c>
      <c r="Z84" s="107">
        <v>66.964285714285708</v>
      </c>
      <c r="AA84" s="107">
        <v>150.78821110349551</v>
      </c>
      <c r="AB84" s="107">
        <v>58.922558922558935</v>
      </c>
      <c r="AC84" s="107">
        <v>61.882817643186307</v>
      </c>
    </row>
    <row r="85" spans="1:29" s="27" customFormat="1" ht="12.75">
      <c r="A85" s="111">
        <v>5</v>
      </c>
      <c r="B85" s="111">
        <v>3</v>
      </c>
      <c r="C85" s="111">
        <v>3</v>
      </c>
      <c r="D85" s="95">
        <v>362020</v>
      </c>
      <c r="E85" s="45" t="s">
        <v>65</v>
      </c>
      <c r="F85" s="107">
        <v>181.40589569161003</v>
      </c>
      <c r="G85" s="107">
        <v>333.92963625521764</v>
      </c>
      <c r="H85" s="107">
        <v>288.82833787465933</v>
      </c>
      <c r="I85" s="107">
        <v>219.48608137044968</v>
      </c>
      <c r="J85" s="107">
        <v>134.68013468013467</v>
      </c>
      <c r="K85" s="107">
        <v>229.20828514351803</v>
      </c>
      <c r="L85" s="107">
        <v>132.27513227513231</v>
      </c>
      <c r="M85" s="107">
        <v>214.6690518783542</v>
      </c>
      <c r="N85" s="107">
        <v>196.18528610354215</v>
      </c>
      <c r="O85" s="107">
        <v>128.47965738758029</v>
      </c>
      <c r="P85" s="107">
        <v>60.606060606060609</v>
      </c>
      <c r="Q85" s="107">
        <v>147.19798128482807</v>
      </c>
      <c r="R85" s="107">
        <v>34.013605442176868</v>
      </c>
      <c r="S85" s="107">
        <v>71.556350626118075</v>
      </c>
      <c r="T85" s="107">
        <v>32.697547683923709</v>
      </c>
      <c r="U85" s="107">
        <v>26.766595289079227</v>
      </c>
      <c r="V85" s="107">
        <v>26.936026936026941</v>
      </c>
      <c r="W85" s="107">
        <v>37.850909473241508</v>
      </c>
      <c r="X85" s="107">
        <v>15.117157974300833</v>
      </c>
      <c r="Y85" s="107">
        <v>47.704233750745374</v>
      </c>
      <c r="Z85" s="107">
        <v>59.945504087193456</v>
      </c>
      <c r="AA85" s="107">
        <v>64.239828693790173</v>
      </c>
      <c r="AB85" s="107">
        <v>47.138047138047149</v>
      </c>
      <c r="AC85" s="107">
        <v>44.159394385448429</v>
      </c>
    </row>
    <row r="86" spans="1:29" s="27" customFormat="1" ht="12.75">
      <c r="A86" s="111">
        <v>5</v>
      </c>
      <c r="B86" s="111">
        <v>3</v>
      </c>
      <c r="C86" s="111">
        <v>3</v>
      </c>
      <c r="D86" s="95">
        <v>370012</v>
      </c>
      <c r="E86" s="45" t="s">
        <v>72</v>
      </c>
      <c r="F86" s="107">
        <v>318.35205992509367</v>
      </c>
      <c r="G86" s="107">
        <v>534.65346534653452</v>
      </c>
      <c r="H86" s="107">
        <v>638.94523326572016</v>
      </c>
      <c r="I86" s="107">
        <v>380.43478260869574</v>
      </c>
      <c r="J86" s="107">
        <v>251.51777970511714</v>
      </c>
      <c r="K86" s="107">
        <v>408.19812126387706</v>
      </c>
      <c r="L86" s="107">
        <v>237.2034956304619</v>
      </c>
      <c r="M86" s="107">
        <v>405.9405940594059</v>
      </c>
      <c r="N86" s="107">
        <v>324.54361054766741</v>
      </c>
      <c r="O86" s="107">
        <v>199.27536231884062</v>
      </c>
      <c r="P86" s="107">
        <v>182.1335646140503</v>
      </c>
      <c r="Q86" s="107">
        <v>263.02305721605467</v>
      </c>
      <c r="R86" s="107">
        <v>56.17977528089888</v>
      </c>
      <c r="S86" s="107">
        <v>99.009900990099027</v>
      </c>
      <c r="T86" s="107">
        <v>131.84584178498983</v>
      </c>
      <c r="U86" s="107">
        <v>45.28985507246378</v>
      </c>
      <c r="V86" s="107">
        <v>8.6730268863833526</v>
      </c>
      <c r="W86" s="107">
        <v>64.901793339026469</v>
      </c>
      <c r="X86" s="107">
        <v>24.968789013732838</v>
      </c>
      <c r="Y86" s="107">
        <v>29.702970297029697</v>
      </c>
      <c r="Z86" s="107">
        <v>182.55578093306289</v>
      </c>
      <c r="AA86" s="107">
        <v>135.86956521739131</v>
      </c>
      <c r="AB86" s="107">
        <v>60.711188204683452</v>
      </c>
      <c r="AC86" s="107">
        <v>80.273270708795891</v>
      </c>
    </row>
    <row r="87" spans="1:29" s="27" customFormat="1" ht="12.75">
      <c r="A87" s="111">
        <v>5</v>
      </c>
      <c r="B87" s="111">
        <v>3</v>
      </c>
      <c r="C87" s="111">
        <v>3</v>
      </c>
      <c r="D87" s="95">
        <v>154012</v>
      </c>
      <c r="E87" s="45" t="s">
        <v>26</v>
      </c>
      <c r="F87" s="107">
        <v>321.701199563795</v>
      </c>
      <c r="G87" s="107">
        <v>540.54054054054041</v>
      </c>
      <c r="H87" s="107">
        <v>724.02044293015331</v>
      </c>
      <c r="I87" s="107">
        <v>745.81430745814316</v>
      </c>
      <c r="J87" s="107">
        <v>203.68574199806014</v>
      </c>
      <c r="K87" s="107">
        <v>500</v>
      </c>
      <c r="L87" s="107">
        <v>261.72300981461285</v>
      </c>
      <c r="M87" s="107">
        <v>374.8910200523103</v>
      </c>
      <c r="N87" s="107">
        <v>425.89437819420783</v>
      </c>
      <c r="O87" s="107">
        <v>418.56925418569267</v>
      </c>
      <c r="P87" s="107">
        <v>116.3918525703201</v>
      </c>
      <c r="Q87" s="107">
        <v>320</v>
      </c>
      <c r="R87" s="107">
        <v>54.525627044711015</v>
      </c>
      <c r="S87" s="107">
        <v>130.77593722755014</v>
      </c>
      <c r="T87" s="107">
        <v>153.32197614991483</v>
      </c>
      <c r="U87" s="107">
        <v>129.37595129375953</v>
      </c>
      <c r="V87" s="107">
        <v>19.398642095053347</v>
      </c>
      <c r="W87" s="107">
        <v>95.384615384615387</v>
      </c>
      <c r="X87" s="107">
        <v>5.4525627044711031</v>
      </c>
      <c r="Y87" s="107">
        <v>34.873583260680036</v>
      </c>
      <c r="Z87" s="107">
        <v>144.8040885860307</v>
      </c>
      <c r="AA87" s="107">
        <v>197.86910197869105</v>
      </c>
      <c r="AB87" s="107">
        <v>67.895247332686708</v>
      </c>
      <c r="AC87" s="107">
        <v>84.615384615384627</v>
      </c>
    </row>
    <row r="88" spans="1:29" s="27" customFormat="1" ht="12.75">
      <c r="A88" s="111">
        <v>5</v>
      </c>
      <c r="B88" s="111">
        <v>3</v>
      </c>
      <c r="C88" s="111">
        <v>3</v>
      </c>
      <c r="D88" s="95">
        <v>154016</v>
      </c>
      <c r="E88" s="45" t="s">
        <v>27</v>
      </c>
      <c r="F88" s="107">
        <v>210.36428937916878</v>
      </c>
      <c r="G88" s="107">
        <v>247.4864655839134</v>
      </c>
      <c r="H88" s="107">
        <v>328.67707477403462</v>
      </c>
      <c r="I88" s="107">
        <v>271.73913043478262</v>
      </c>
      <c r="J88" s="107">
        <v>119.26605504587157</v>
      </c>
      <c r="K88" s="107">
        <v>236.43355647343682</v>
      </c>
      <c r="L88" s="107">
        <v>76.962544894817867</v>
      </c>
      <c r="M88" s="107">
        <v>146.94508894044858</v>
      </c>
      <c r="N88" s="107">
        <v>147.9046836483156</v>
      </c>
      <c r="O88" s="107">
        <v>74.728260869565247</v>
      </c>
      <c r="P88" s="107">
        <v>9.1743119266055047</v>
      </c>
      <c r="Q88" s="107">
        <v>91.155106110240695</v>
      </c>
      <c r="R88" s="107">
        <v>112.87839917906618</v>
      </c>
      <c r="S88" s="107">
        <v>69.605568445475654</v>
      </c>
      <c r="T88" s="107">
        <v>98.603122432210384</v>
      </c>
      <c r="U88" s="107">
        <v>67.934782608695656</v>
      </c>
      <c r="V88" s="107">
        <v>45.871559633027523</v>
      </c>
      <c r="W88" s="107">
        <v>82.609314912405651</v>
      </c>
      <c r="X88" s="107">
        <v>20.523345305284764</v>
      </c>
      <c r="Y88" s="107">
        <v>30.935808197989179</v>
      </c>
      <c r="Z88" s="107">
        <v>82.169268693508656</v>
      </c>
      <c r="AA88" s="107">
        <v>129.07608695652172</v>
      </c>
      <c r="AB88" s="107">
        <v>64.22018348623854</v>
      </c>
      <c r="AC88" s="107">
        <v>62.669135450790485</v>
      </c>
    </row>
    <row r="89" spans="1:29" s="27" customFormat="1" ht="12.75">
      <c r="A89" s="111">
        <v>5</v>
      </c>
      <c r="B89" s="111">
        <v>3</v>
      </c>
      <c r="C89" s="111">
        <v>3</v>
      </c>
      <c r="D89" s="95">
        <v>566012</v>
      </c>
      <c r="E89" s="45" t="s">
        <v>115</v>
      </c>
      <c r="F89" s="107">
        <v>107.56972111553786</v>
      </c>
      <c r="G89" s="107">
        <v>120.10113780025286</v>
      </c>
      <c r="H89" s="107">
        <v>176.30465444287731</v>
      </c>
      <c r="I89" s="107">
        <v>203.27868852459017</v>
      </c>
      <c r="J89" s="107">
        <v>178.26825127334467</v>
      </c>
      <c r="K89" s="107">
        <v>149.7625715329356</v>
      </c>
      <c r="L89" s="107">
        <v>71.713147410358573</v>
      </c>
      <c r="M89" s="107">
        <v>69.532237673830593</v>
      </c>
      <c r="N89" s="107">
        <v>105.78279266572636</v>
      </c>
      <c r="O89" s="107">
        <v>104.91803278688525</v>
      </c>
      <c r="P89" s="107">
        <v>110.35653650254669</v>
      </c>
      <c r="Q89" s="107">
        <v>88.883477413856085</v>
      </c>
      <c r="R89" s="107">
        <v>31.872509960159363</v>
      </c>
      <c r="S89" s="107">
        <v>37.926675094816694</v>
      </c>
      <c r="T89" s="107">
        <v>49.365303244005652</v>
      </c>
      <c r="U89" s="107">
        <v>32.786885245901637</v>
      </c>
      <c r="V89" s="107">
        <v>16.9779286926995</v>
      </c>
      <c r="W89" s="107">
        <v>34.092292706684525</v>
      </c>
      <c r="X89" s="107">
        <v>3.9840637450199203</v>
      </c>
      <c r="Y89" s="107">
        <v>12.642225031605566</v>
      </c>
      <c r="Z89" s="107">
        <v>21.156558533145276</v>
      </c>
      <c r="AA89" s="107">
        <v>65.573770491803273</v>
      </c>
      <c r="AB89" s="107">
        <v>50.933786078098478</v>
      </c>
      <c r="AC89" s="107">
        <v>26.786801412394986</v>
      </c>
    </row>
    <row r="90" spans="1:29" s="27" customFormat="1" ht="12.75">
      <c r="A90" s="111">
        <v>5</v>
      </c>
      <c r="B90" s="111">
        <v>3</v>
      </c>
      <c r="C90" s="111">
        <v>3</v>
      </c>
      <c r="D90" s="95">
        <v>554020</v>
      </c>
      <c r="E90" s="45" t="s">
        <v>101</v>
      </c>
      <c r="F90" s="107">
        <v>124.14649286157668</v>
      </c>
      <c r="G90" s="107">
        <v>285.15240904621442</v>
      </c>
      <c r="H90" s="107">
        <v>413.02235179786214</v>
      </c>
      <c r="I90" s="107">
        <v>550.2063273727648</v>
      </c>
      <c r="J90" s="107">
        <v>523.91799544419132</v>
      </c>
      <c r="K90" s="107">
        <v>351.07990400853259</v>
      </c>
      <c r="L90" s="107">
        <v>90.006207324643071</v>
      </c>
      <c r="M90" s="107">
        <v>152.40904621435601</v>
      </c>
      <c r="N90" s="107">
        <v>238.09523809523813</v>
      </c>
      <c r="O90" s="107">
        <v>288.8583218707015</v>
      </c>
      <c r="P90" s="107">
        <v>239.17995444191348</v>
      </c>
      <c r="Q90" s="107">
        <v>190.20531508310373</v>
      </c>
      <c r="R90" s="107">
        <v>27.932960893854744</v>
      </c>
      <c r="S90" s="107">
        <v>117.99410029498523</v>
      </c>
      <c r="T90" s="107">
        <v>136.05442176870761</v>
      </c>
      <c r="U90" s="107">
        <v>197.15726730857406</v>
      </c>
      <c r="V90" s="107">
        <v>182.23234624145775</v>
      </c>
      <c r="W90" s="107">
        <v>120.87814416496312</v>
      </c>
      <c r="X90" s="107">
        <v>6.2073246430788345</v>
      </c>
      <c r="Y90" s="107">
        <v>14.749262536873156</v>
      </c>
      <c r="Z90" s="107">
        <v>38.872691933916428</v>
      </c>
      <c r="AA90" s="107">
        <v>64.190738193489238</v>
      </c>
      <c r="AB90" s="107">
        <v>102.50569476082008</v>
      </c>
      <c r="AC90" s="107">
        <v>39.996444760465749</v>
      </c>
    </row>
    <row r="91" spans="1:29" s="27" customFormat="1" ht="12.75">
      <c r="A91" s="111">
        <v>5</v>
      </c>
      <c r="B91" s="111">
        <v>3</v>
      </c>
      <c r="C91" s="111">
        <v>3</v>
      </c>
      <c r="D91" s="95">
        <v>374012</v>
      </c>
      <c r="E91" s="45" t="s">
        <v>75</v>
      </c>
      <c r="F91" s="107">
        <v>201.85837872476776</v>
      </c>
      <c r="G91" s="107">
        <v>501.58394931362204</v>
      </c>
      <c r="H91" s="107">
        <v>668.78980891719743</v>
      </c>
      <c r="I91" s="107">
        <v>652.92096219931307</v>
      </c>
      <c r="J91" s="107">
        <v>1175.7719714964371</v>
      </c>
      <c r="K91" s="107">
        <v>579.09604519774007</v>
      </c>
      <c r="L91" s="107">
        <v>144.18455623197696</v>
      </c>
      <c r="M91" s="107">
        <v>364.30834213305184</v>
      </c>
      <c r="N91" s="107">
        <v>435.24416135881097</v>
      </c>
      <c r="O91" s="107">
        <v>387.82523318605803</v>
      </c>
      <c r="P91" s="107">
        <v>724.46555819477453</v>
      </c>
      <c r="Q91" s="107">
        <v>373.82297551789077</v>
      </c>
      <c r="R91" s="107">
        <v>44.857417494392834</v>
      </c>
      <c r="S91" s="107">
        <v>110.87645195353751</v>
      </c>
      <c r="T91" s="107">
        <v>127.38853503184716</v>
      </c>
      <c r="U91" s="107">
        <v>103.09278350515469</v>
      </c>
      <c r="V91" s="107">
        <v>207.83847980997623</v>
      </c>
      <c r="W91" s="107">
        <v>108.28625235404898</v>
      </c>
      <c r="X91" s="107">
        <v>12.81640499839795</v>
      </c>
      <c r="Y91" s="107">
        <v>26.399155227032733</v>
      </c>
      <c r="Z91" s="107">
        <v>106.15711252653927</v>
      </c>
      <c r="AA91" s="107">
        <v>162.00294550810025</v>
      </c>
      <c r="AB91" s="107">
        <v>243.46793349168641</v>
      </c>
      <c r="AC91" s="107">
        <v>96.986817325800388</v>
      </c>
    </row>
    <row r="92" spans="1:29" s="27" customFormat="1" ht="12.75">
      <c r="A92" s="111">
        <v>5</v>
      </c>
      <c r="B92" s="111">
        <v>3</v>
      </c>
      <c r="C92" s="111">
        <v>3</v>
      </c>
      <c r="D92" s="95">
        <v>158008</v>
      </c>
      <c r="E92" s="45" t="s">
        <v>31</v>
      </c>
      <c r="F92" s="107">
        <v>36.231884057971016</v>
      </c>
      <c r="G92" s="107">
        <v>249.53789279112755</v>
      </c>
      <c r="H92" s="107">
        <v>185.51236749116609</v>
      </c>
      <c r="I92" s="107">
        <v>323.70953630796151</v>
      </c>
      <c r="J92" s="107">
        <v>103.09278350515464</v>
      </c>
      <c r="K92" s="107">
        <v>169.89466530750934</v>
      </c>
      <c r="L92" s="107">
        <v>18.115942028985508</v>
      </c>
      <c r="M92" s="107">
        <v>138.63216266173754</v>
      </c>
      <c r="N92" s="107">
        <v>97.173144876325082</v>
      </c>
      <c r="O92" s="107">
        <v>122.48468941382326</v>
      </c>
      <c r="P92" s="107">
        <v>45.81901489117984</v>
      </c>
      <c r="Q92" s="107">
        <v>79.850492694529379</v>
      </c>
      <c r="R92" s="107">
        <v>18.115942028985508</v>
      </c>
      <c r="S92" s="107">
        <v>55.452865064695011</v>
      </c>
      <c r="T92" s="107">
        <v>35.335689045936391</v>
      </c>
      <c r="U92" s="107">
        <v>96.237970253718302</v>
      </c>
      <c r="V92" s="107">
        <v>22.90950744558992</v>
      </c>
      <c r="W92" s="107">
        <v>44.172612979952426</v>
      </c>
      <c r="X92" s="107">
        <v>0</v>
      </c>
      <c r="Y92" s="107">
        <v>55.452865064695011</v>
      </c>
      <c r="Z92" s="107">
        <v>53.003533568904601</v>
      </c>
      <c r="AA92" s="107">
        <v>104.98687664041995</v>
      </c>
      <c r="AB92" s="107">
        <v>34.364261168384878</v>
      </c>
      <c r="AC92" s="107">
        <v>45.871559633027523</v>
      </c>
    </row>
    <row r="93" spans="1:29" s="27" customFormat="1" ht="12.75">
      <c r="A93" s="111">
        <v>5</v>
      </c>
      <c r="B93" s="111">
        <v>3</v>
      </c>
      <c r="C93" s="111">
        <v>3</v>
      </c>
      <c r="D93" s="95">
        <v>158012</v>
      </c>
      <c r="E93" s="45" t="s">
        <v>32</v>
      </c>
      <c r="F93" s="107">
        <v>340.98360655737713</v>
      </c>
      <c r="G93" s="107">
        <v>509.49050949050951</v>
      </c>
      <c r="H93" s="107">
        <v>360.72144288577158</v>
      </c>
      <c r="I93" s="107">
        <v>437.88187372708768</v>
      </c>
      <c r="J93" s="107">
        <v>235.91087811271296</v>
      </c>
      <c r="K93" s="107">
        <v>379.57866767887651</v>
      </c>
      <c r="L93" s="107">
        <v>288.52459016393453</v>
      </c>
      <c r="M93" s="107">
        <v>409.59040959040959</v>
      </c>
      <c r="N93" s="107">
        <v>270.54108216432866</v>
      </c>
      <c r="O93" s="107">
        <v>244.39918533604893</v>
      </c>
      <c r="P93" s="107">
        <v>39.318479685452168</v>
      </c>
      <c r="Q93" s="107">
        <v>263.80717403681922</v>
      </c>
      <c r="R93" s="107">
        <v>45.901639344262307</v>
      </c>
      <c r="S93" s="107">
        <v>89.910089910089923</v>
      </c>
      <c r="T93" s="107">
        <v>70.140280561122239</v>
      </c>
      <c r="U93" s="107">
        <v>50.916496945010188</v>
      </c>
      <c r="V93" s="107">
        <v>65.530799475753625</v>
      </c>
      <c r="W93" s="107">
        <v>62.630480167014618</v>
      </c>
      <c r="X93" s="107">
        <v>6.557377049180328</v>
      </c>
      <c r="Y93" s="107">
        <v>9.9900099900099946</v>
      </c>
      <c r="Z93" s="107">
        <v>20.040080160320638</v>
      </c>
      <c r="AA93" s="107">
        <v>142.56619144602851</v>
      </c>
      <c r="AB93" s="107">
        <v>131.06159895150719</v>
      </c>
      <c r="AC93" s="107">
        <v>53.141013475042698</v>
      </c>
    </row>
    <row r="94" spans="1:29" s="27" customFormat="1" ht="12.75">
      <c r="A94" s="111">
        <v>5</v>
      </c>
      <c r="B94" s="111">
        <v>3</v>
      </c>
      <c r="C94" s="111">
        <v>3</v>
      </c>
      <c r="D94" s="95">
        <v>334016</v>
      </c>
      <c r="E94" s="45" t="s">
        <v>59</v>
      </c>
      <c r="F94" s="107">
        <v>310.77891424075534</v>
      </c>
      <c r="G94" s="107">
        <v>540.88050314465397</v>
      </c>
      <c r="H94" s="107">
        <v>593.05993690851744</v>
      </c>
      <c r="I94" s="107">
        <v>514.35406698564589</v>
      </c>
      <c r="J94" s="107">
        <v>216.76300578034682</v>
      </c>
      <c r="K94" s="107">
        <v>427.4478513621338</v>
      </c>
      <c r="L94" s="107">
        <v>232.10070810385523</v>
      </c>
      <c r="M94" s="107">
        <v>389.93710691823895</v>
      </c>
      <c r="N94" s="107">
        <v>328.07570977917993</v>
      </c>
      <c r="O94" s="107">
        <v>197.36842105263156</v>
      </c>
      <c r="P94" s="107">
        <v>137.28323699421966</v>
      </c>
      <c r="Q94" s="107">
        <v>256.46871081728028</v>
      </c>
      <c r="R94" s="107">
        <v>74.74429583005508</v>
      </c>
      <c r="S94" s="107">
        <v>94.339622641509408</v>
      </c>
      <c r="T94" s="107">
        <v>176.65615141955834</v>
      </c>
      <c r="U94" s="107">
        <v>191.38755980861248</v>
      </c>
      <c r="V94" s="107">
        <v>43.352601156069369</v>
      </c>
      <c r="W94" s="107">
        <v>113.98609369656901</v>
      </c>
      <c r="X94" s="107">
        <v>3.9339103068450032</v>
      </c>
      <c r="Y94" s="107">
        <v>56.603773584905653</v>
      </c>
      <c r="Z94" s="107">
        <v>88.328075709779171</v>
      </c>
      <c r="AA94" s="107">
        <v>125.59808612440193</v>
      </c>
      <c r="AB94" s="107">
        <v>36.127167630057819</v>
      </c>
      <c r="AC94" s="107">
        <v>56.993046848284507</v>
      </c>
    </row>
    <row r="95" spans="1:29" s="27" customFormat="1" ht="12.75">
      <c r="A95" s="111">
        <v>5</v>
      </c>
      <c r="B95" s="111">
        <v>3</v>
      </c>
      <c r="C95" s="111">
        <v>3</v>
      </c>
      <c r="D95" s="95">
        <v>166012</v>
      </c>
      <c r="E95" s="45" t="s">
        <v>45</v>
      </c>
      <c r="F95" s="107">
        <v>102.15664018161181</v>
      </c>
      <c r="G95" s="107">
        <v>139.25152306353345</v>
      </c>
      <c r="H95" s="107">
        <v>239.04382470119515</v>
      </c>
      <c r="I95" s="107">
        <v>238.80597014925374</v>
      </c>
      <c r="J95" s="107">
        <v>0</v>
      </c>
      <c r="K95" s="107">
        <v>147.14898835070505</v>
      </c>
      <c r="L95" s="107">
        <v>62.429057888762756</v>
      </c>
      <c r="M95" s="107">
        <v>87.032201914708409</v>
      </c>
      <c r="N95" s="107">
        <v>111.55378486055771</v>
      </c>
      <c r="O95" s="107">
        <v>104.47761194029852</v>
      </c>
      <c r="P95" s="107">
        <v>0</v>
      </c>
      <c r="Q95" s="107">
        <v>75.107296137339034</v>
      </c>
      <c r="R95" s="107">
        <v>39.727582292849043</v>
      </c>
      <c r="S95" s="107">
        <v>52.219321148825074</v>
      </c>
      <c r="T95" s="107">
        <v>63.74501992031874</v>
      </c>
      <c r="U95" s="107">
        <v>44.776119402985074</v>
      </c>
      <c r="V95" s="107">
        <v>0</v>
      </c>
      <c r="W95" s="107">
        <v>41.385652973635814</v>
      </c>
      <c r="X95" s="107">
        <v>0</v>
      </c>
      <c r="Y95" s="107">
        <v>0</v>
      </c>
      <c r="Z95" s="107">
        <v>63.745019920318725</v>
      </c>
      <c r="AA95" s="107">
        <v>89.552238805970177</v>
      </c>
      <c r="AB95" s="107">
        <v>0</v>
      </c>
      <c r="AC95" s="107">
        <v>30.65603923973023</v>
      </c>
    </row>
    <row r="96" spans="1:29" s="27" customFormat="1" ht="12.75">
      <c r="A96" s="111">
        <v>5</v>
      </c>
      <c r="B96" s="111">
        <v>3</v>
      </c>
      <c r="C96" s="111">
        <v>3</v>
      </c>
      <c r="D96" s="95">
        <v>766040</v>
      </c>
      <c r="E96" s="45" t="s">
        <v>127</v>
      </c>
      <c r="F96" s="107">
        <v>221.76591375770022</v>
      </c>
      <c r="G96" s="107">
        <v>286.2719583604424</v>
      </c>
      <c r="H96" s="107">
        <v>319.74921630094036</v>
      </c>
      <c r="I96" s="107">
        <v>333.11979500320314</v>
      </c>
      <c r="J96" s="107">
        <v>113.53711790393014</v>
      </c>
      <c r="K96" s="107">
        <v>258.6727910068899</v>
      </c>
      <c r="L96" s="107">
        <v>188.91170431211501</v>
      </c>
      <c r="M96" s="107">
        <v>136.62979830839296</v>
      </c>
      <c r="N96" s="107">
        <v>188.08777429467077</v>
      </c>
      <c r="O96" s="107">
        <v>160.15374759769381</v>
      </c>
      <c r="P96" s="107">
        <v>61.135371179039282</v>
      </c>
      <c r="Q96" s="107">
        <v>155.92892542004111</v>
      </c>
      <c r="R96" s="107">
        <v>32.854209445585226</v>
      </c>
      <c r="S96" s="107">
        <v>84.580351333767084</v>
      </c>
      <c r="T96" s="107">
        <v>75.23510971786834</v>
      </c>
      <c r="U96" s="107">
        <v>51.249199231262025</v>
      </c>
      <c r="V96" s="107">
        <v>17.467248908296948</v>
      </c>
      <c r="W96" s="107">
        <v>51.976308473347032</v>
      </c>
      <c r="X96" s="107">
        <v>0</v>
      </c>
      <c r="Y96" s="107">
        <v>65.06180871828235</v>
      </c>
      <c r="Z96" s="107">
        <v>56.426332288401241</v>
      </c>
      <c r="AA96" s="107">
        <v>121.71684817424727</v>
      </c>
      <c r="AB96" s="107">
        <v>34.934497816593897</v>
      </c>
      <c r="AC96" s="107">
        <v>50.767557113501745</v>
      </c>
    </row>
    <row r="97" spans="1:29" s="27" customFormat="1" ht="12.75">
      <c r="A97" s="111">
        <v>5</v>
      </c>
      <c r="B97" s="111">
        <v>3</v>
      </c>
      <c r="C97" s="111">
        <v>3</v>
      </c>
      <c r="D97" s="95">
        <v>766044</v>
      </c>
      <c r="E97" s="45" t="s">
        <v>128</v>
      </c>
      <c r="F97" s="107">
        <v>134.07304669440592</v>
      </c>
      <c r="G97" s="107">
        <v>150.27322404371583</v>
      </c>
      <c r="H97" s="107">
        <v>222.22222222222223</v>
      </c>
      <c r="I97" s="107">
        <v>286.44175684277531</v>
      </c>
      <c r="J97" s="107">
        <v>236.86158401184306</v>
      </c>
      <c r="K97" s="107">
        <v>200.39830719442369</v>
      </c>
      <c r="L97" s="107">
        <v>87.840961627369396</v>
      </c>
      <c r="M97" s="107">
        <v>81.967213114754102</v>
      </c>
      <c r="N97" s="107">
        <v>101.01010101010102</v>
      </c>
      <c r="O97" s="107">
        <v>140.03819223424571</v>
      </c>
      <c r="P97" s="107">
        <v>125.83271650629163</v>
      </c>
      <c r="Q97" s="107">
        <v>105.80034851879512</v>
      </c>
      <c r="R97" s="107">
        <v>46.232085067036522</v>
      </c>
      <c r="S97" s="107">
        <v>54.644808743169406</v>
      </c>
      <c r="T97" s="107">
        <v>114.47811447811445</v>
      </c>
      <c r="U97" s="107">
        <v>82.749840865690672</v>
      </c>
      <c r="V97" s="107">
        <v>51.813471502590666</v>
      </c>
      <c r="W97" s="107">
        <v>68.459049041573309</v>
      </c>
      <c r="X97" s="107">
        <v>0</v>
      </c>
      <c r="Y97" s="107">
        <v>13.66120218579235</v>
      </c>
      <c r="Z97" s="107">
        <v>6.7340067340067344</v>
      </c>
      <c r="AA97" s="107">
        <v>63.653723742838956</v>
      </c>
      <c r="AB97" s="107">
        <v>59.215396002960766</v>
      </c>
      <c r="AC97" s="107">
        <v>26.138909634055267</v>
      </c>
    </row>
    <row r="98" spans="1:29" s="27" customFormat="1" ht="12.75">
      <c r="A98" s="111">
        <v>5</v>
      </c>
      <c r="B98" s="111">
        <v>3</v>
      </c>
      <c r="C98" s="111">
        <v>3</v>
      </c>
      <c r="D98" s="95">
        <v>758024</v>
      </c>
      <c r="E98" s="45" t="s">
        <v>124</v>
      </c>
      <c r="F98" s="107">
        <v>219.07804655408492</v>
      </c>
      <c r="G98" s="107">
        <v>245.95924104005621</v>
      </c>
      <c r="H98" s="107">
        <v>282.0685023505709</v>
      </c>
      <c r="I98" s="107">
        <v>302.64005151320026</v>
      </c>
      <c r="J98" s="107">
        <v>86.887835703001599</v>
      </c>
      <c r="K98" s="107">
        <v>231.00227215349659</v>
      </c>
      <c r="L98" s="107">
        <v>164.30853491556368</v>
      </c>
      <c r="M98" s="107">
        <v>168.65776528460995</v>
      </c>
      <c r="N98" s="107">
        <v>194.76158495634658</v>
      </c>
      <c r="O98" s="107">
        <v>135.22215067611074</v>
      </c>
      <c r="P98" s="107">
        <v>47.393364928909953</v>
      </c>
      <c r="Q98" s="107">
        <v>146.42766978035851</v>
      </c>
      <c r="R98" s="107">
        <v>50.205385668644475</v>
      </c>
      <c r="S98" s="107">
        <v>28.109627547434993</v>
      </c>
      <c r="T98" s="107">
        <v>60.443250503693768</v>
      </c>
      <c r="U98" s="107">
        <v>77.26980038634899</v>
      </c>
      <c r="V98" s="107">
        <v>7.8988941548183274</v>
      </c>
      <c r="W98" s="107">
        <v>46.705377429941947</v>
      </c>
      <c r="X98" s="107">
        <v>4.5641259698767707</v>
      </c>
      <c r="Y98" s="107">
        <v>49.191848208011258</v>
      </c>
      <c r="Z98" s="107">
        <v>26.86366689053056</v>
      </c>
      <c r="AA98" s="107">
        <v>90.148100450740515</v>
      </c>
      <c r="AB98" s="107">
        <v>31.595576619273313</v>
      </c>
      <c r="AC98" s="107">
        <v>37.869224943196173</v>
      </c>
    </row>
    <row r="99" spans="1:29" s="27" customFormat="1" ht="12.75">
      <c r="A99" s="111">
        <v>5</v>
      </c>
      <c r="B99" s="111">
        <v>3</v>
      </c>
      <c r="C99" s="111">
        <v>3</v>
      </c>
      <c r="D99" s="95">
        <v>382032</v>
      </c>
      <c r="E99" s="45" t="s">
        <v>89</v>
      </c>
      <c r="F99" s="107">
        <v>237.77173913043481</v>
      </c>
      <c r="G99" s="107">
        <v>355.38005923000986</v>
      </c>
      <c r="H99" s="107">
        <v>424.17815482502652</v>
      </c>
      <c r="I99" s="107">
        <v>346.63865546218489</v>
      </c>
      <c r="J99" s="107">
        <v>254.11061285500747</v>
      </c>
      <c r="K99" s="107">
        <v>318.87502475737767</v>
      </c>
      <c r="L99" s="107">
        <v>224.18478260869563</v>
      </c>
      <c r="M99" s="107">
        <v>296.15004935834156</v>
      </c>
      <c r="N99" s="107">
        <v>360.55143160127255</v>
      </c>
      <c r="O99" s="107">
        <v>241.59663865546219</v>
      </c>
      <c r="P99" s="107">
        <v>164.42451420029897</v>
      </c>
      <c r="Q99" s="107">
        <v>259.45731828084769</v>
      </c>
      <c r="R99" s="107">
        <v>6.7934782608695654</v>
      </c>
      <c r="S99" s="107">
        <v>49.358341559723591</v>
      </c>
      <c r="T99" s="107">
        <v>21.20890774125133</v>
      </c>
      <c r="U99" s="107">
        <v>31.512605042016808</v>
      </c>
      <c r="V99" s="107">
        <v>0</v>
      </c>
      <c r="W99" s="107">
        <v>21.786492374727672</v>
      </c>
      <c r="X99" s="107">
        <v>6.7934782608695672</v>
      </c>
      <c r="Y99" s="107">
        <v>9.8716683119447204</v>
      </c>
      <c r="Z99" s="107">
        <v>42.417815482502654</v>
      </c>
      <c r="AA99" s="107">
        <v>73.529411764705884</v>
      </c>
      <c r="AB99" s="107">
        <v>89.686098654708516</v>
      </c>
      <c r="AC99" s="107">
        <v>37.631214101802335</v>
      </c>
    </row>
    <row r="100" spans="1:29" s="27" customFormat="1" ht="12.75">
      <c r="A100" s="111">
        <v>5</v>
      </c>
      <c r="B100" s="111">
        <v>3</v>
      </c>
      <c r="C100" s="111">
        <v>3</v>
      </c>
      <c r="D100" s="95">
        <v>158024</v>
      </c>
      <c r="E100" s="45" t="s">
        <v>35</v>
      </c>
      <c r="F100" s="107">
        <v>229.98673153471921</v>
      </c>
      <c r="G100" s="107">
        <v>448.62518089725046</v>
      </c>
      <c r="H100" s="107">
        <v>339.96151379089156</v>
      </c>
      <c r="I100" s="107">
        <v>341.98860037998736</v>
      </c>
      <c r="J100" s="107">
        <v>206.09318996415772</v>
      </c>
      <c r="K100" s="107">
        <v>308.97809294668861</v>
      </c>
      <c r="L100" s="107">
        <v>176.91287041132247</v>
      </c>
      <c r="M100" s="107">
        <v>369.03039073806087</v>
      </c>
      <c r="N100" s="107">
        <v>237.33162283515074</v>
      </c>
      <c r="O100" s="107">
        <v>208.99303356554779</v>
      </c>
      <c r="P100" s="107">
        <v>98.56630824372759</v>
      </c>
      <c r="Q100" s="107">
        <v>217.8042294542231</v>
      </c>
      <c r="R100" s="107">
        <v>48.651039363113668</v>
      </c>
      <c r="S100" s="107">
        <v>57.887120115774252</v>
      </c>
      <c r="T100" s="107">
        <v>38.486209108402825</v>
      </c>
      <c r="U100" s="107">
        <v>56.998100063331236</v>
      </c>
      <c r="V100" s="107">
        <v>17.921146953405017</v>
      </c>
      <c r="W100" s="107">
        <v>45.58693174623275</v>
      </c>
      <c r="X100" s="107">
        <v>4.4228217602830613</v>
      </c>
      <c r="Y100" s="107">
        <v>21.707670043415341</v>
      </c>
      <c r="Z100" s="107">
        <v>64.143681847338016</v>
      </c>
      <c r="AA100" s="107">
        <v>75.997466751108291</v>
      </c>
      <c r="AB100" s="107">
        <v>89.605734767025083</v>
      </c>
      <c r="AC100" s="107">
        <v>45.58693174623275</v>
      </c>
    </row>
    <row r="101" spans="1:29" s="27" customFormat="1" ht="12.75">
      <c r="A101" s="111">
        <v>5</v>
      </c>
      <c r="B101" s="111">
        <v>3</v>
      </c>
      <c r="C101" s="111">
        <v>3</v>
      </c>
      <c r="D101" s="95">
        <v>166016</v>
      </c>
      <c r="E101" s="45" t="s">
        <v>255</v>
      </c>
      <c r="F101" s="107">
        <v>316.68153434433543</v>
      </c>
      <c r="G101" s="107">
        <v>457.74647887323954</v>
      </c>
      <c r="H101" s="107">
        <v>367.0972127804215</v>
      </c>
      <c r="I101" s="107">
        <v>383.90092879256969</v>
      </c>
      <c r="J101" s="107">
        <v>148.09041309431024</v>
      </c>
      <c r="K101" s="107">
        <v>337.44241065869755</v>
      </c>
      <c r="L101" s="107">
        <v>205.17395182872437</v>
      </c>
      <c r="M101" s="107">
        <v>267.6056338028169</v>
      </c>
      <c r="N101" s="107">
        <v>163.15431679129856</v>
      </c>
      <c r="O101" s="107">
        <v>154.79876160990713</v>
      </c>
      <c r="P101" s="107">
        <v>93.530787217459093</v>
      </c>
      <c r="Q101" s="107">
        <v>180.55036732660943</v>
      </c>
      <c r="R101" s="107">
        <v>98.126672613737753</v>
      </c>
      <c r="S101" s="107">
        <v>133.80281690140853</v>
      </c>
      <c r="T101" s="107">
        <v>142.7600271923861</v>
      </c>
      <c r="U101" s="107">
        <v>92.879256965944236</v>
      </c>
      <c r="V101" s="107">
        <v>15.588464536243183</v>
      </c>
      <c r="W101" s="107">
        <v>98.368820819325109</v>
      </c>
      <c r="X101" s="107">
        <v>13.380909901873327</v>
      </c>
      <c r="Y101" s="107">
        <v>56.338028169014088</v>
      </c>
      <c r="Z101" s="107">
        <v>61.182868796736912</v>
      </c>
      <c r="AA101" s="107">
        <v>136.22291021671825</v>
      </c>
      <c r="AB101" s="107">
        <v>38.971161340607964</v>
      </c>
      <c r="AC101" s="107">
        <v>58.523222512763049</v>
      </c>
    </row>
    <row r="102" spans="1:29" s="27" customFormat="1" ht="12.75">
      <c r="A102" s="111">
        <v>5</v>
      </c>
      <c r="B102" s="111">
        <v>3</v>
      </c>
      <c r="C102" s="111">
        <v>3</v>
      </c>
      <c r="D102" s="95">
        <v>978028</v>
      </c>
      <c r="E102" s="45" t="s">
        <v>163</v>
      </c>
      <c r="F102" s="107">
        <v>385.89211618257264</v>
      </c>
      <c r="G102" s="107">
        <v>446.96464309539692</v>
      </c>
      <c r="H102" s="107">
        <v>554.8387096774195</v>
      </c>
      <c r="I102" s="107">
        <v>561.73200702165025</v>
      </c>
      <c r="J102" s="107">
        <v>386.3298662704309</v>
      </c>
      <c r="K102" s="107">
        <v>462.76720695325344</v>
      </c>
      <c r="L102" s="107">
        <v>278.00829875518673</v>
      </c>
      <c r="M102" s="107">
        <v>340.22681787858568</v>
      </c>
      <c r="N102" s="107">
        <v>425.80645161290323</v>
      </c>
      <c r="O102" s="107">
        <v>345.23112931538913</v>
      </c>
      <c r="P102" s="107">
        <v>267.45913818722136</v>
      </c>
      <c r="Q102" s="107">
        <v>327.6955602536998</v>
      </c>
      <c r="R102" s="107">
        <v>53.941908713692946</v>
      </c>
      <c r="S102" s="107">
        <v>73.382254836557721</v>
      </c>
      <c r="T102" s="107">
        <v>45.161290322580655</v>
      </c>
      <c r="U102" s="107">
        <v>64.36512580456403</v>
      </c>
      <c r="V102" s="107">
        <v>22.288261515601786</v>
      </c>
      <c r="W102" s="107">
        <v>52.854122621564471</v>
      </c>
      <c r="X102" s="107">
        <v>53.941908713692925</v>
      </c>
      <c r="Y102" s="107">
        <v>33.355570380253504</v>
      </c>
      <c r="Z102" s="107">
        <v>83.870967741935544</v>
      </c>
      <c r="AA102" s="107">
        <v>152.13575190169698</v>
      </c>
      <c r="AB102" s="107">
        <v>96.582466567607753</v>
      </c>
      <c r="AC102" s="107">
        <v>82.217524077989225</v>
      </c>
    </row>
    <row r="103" spans="1:29" s="27" customFormat="1" ht="12.75">
      <c r="A103" s="111">
        <v>5</v>
      </c>
      <c r="B103" s="111">
        <v>3</v>
      </c>
      <c r="C103" s="111">
        <v>3</v>
      </c>
      <c r="D103" s="95">
        <v>974040</v>
      </c>
      <c r="E103" s="45" t="s">
        <v>158</v>
      </c>
      <c r="F103" s="107">
        <v>216.99819168173605</v>
      </c>
      <c r="G103" s="107">
        <v>354.09035409035414</v>
      </c>
      <c r="H103" s="107">
        <v>369.94877632327837</v>
      </c>
      <c r="I103" s="107">
        <v>368.94273127753308</v>
      </c>
      <c r="J103" s="107">
        <v>135.04823151125404</v>
      </c>
      <c r="K103" s="107">
        <v>284.33532682824477</v>
      </c>
      <c r="L103" s="107">
        <v>162.74864376130202</v>
      </c>
      <c r="M103" s="107">
        <v>244.20024420024424</v>
      </c>
      <c r="N103" s="107">
        <v>227.66078542970976</v>
      </c>
      <c r="O103" s="107">
        <v>143.17180616740089</v>
      </c>
      <c r="P103" s="107">
        <v>25.723472668810295</v>
      </c>
      <c r="Q103" s="107">
        <v>162.62721645157907</v>
      </c>
      <c r="R103" s="107">
        <v>50.632911392405092</v>
      </c>
      <c r="S103" s="107">
        <v>79.365079365079396</v>
      </c>
      <c r="T103" s="107">
        <v>91.06431417188395</v>
      </c>
      <c r="U103" s="107">
        <v>99.118942731277556</v>
      </c>
      <c r="V103" s="107">
        <v>12.861736334405146</v>
      </c>
      <c r="W103" s="107">
        <v>66.100094428706356</v>
      </c>
      <c r="X103" s="107">
        <v>3.6166365280289345</v>
      </c>
      <c r="Y103" s="107">
        <v>30.52503052503053</v>
      </c>
      <c r="Z103" s="107">
        <v>51.223676721684704</v>
      </c>
      <c r="AA103" s="107">
        <v>126.6519823788546</v>
      </c>
      <c r="AB103" s="107">
        <v>96.463022508038591</v>
      </c>
      <c r="AC103" s="107">
        <v>55.608015947959295</v>
      </c>
    </row>
    <row r="104" spans="1:29" s="27" customFormat="1" ht="12.75">
      <c r="A104" s="111">
        <v>5</v>
      </c>
      <c r="B104" s="111">
        <v>3</v>
      </c>
      <c r="C104" s="111">
        <v>3</v>
      </c>
      <c r="D104" s="95">
        <v>170044</v>
      </c>
      <c r="E104" s="45" t="s">
        <v>52</v>
      </c>
      <c r="F104" s="107">
        <v>164.28192898781134</v>
      </c>
      <c r="G104" s="107">
        <v>524.93438320209964</v>
      </c>
      <c r="H104" s="107">
        <v>921.61929371231713</v>
      </c>
      <c r="I104" s="107">
        <v>568.68537666174302</v>
      </c>
      <c r="J104" s="107">
        <v>296.44268774703556</v>
      </c>
      <c r="K104" s="107">
        <v>465.15174622540798</v>
      </c>
      <c r="L104" s="107">
        <v>74.19183889772124</v>
      </c>
      <c r="M104" s="107">
        <v>236.22047244094492</v>
      </c>
      <c r="N104" s="107">
        <v>508.18260120585705</v>
      </c>
      <c r="O104" s="107">
        <v>273.26440177252584</v>
      </c>
      <c r="P104" s="107">
        <v>167.98418972332016</v>
      </c>
      <c r="Q104" s="107">
        <v>234.86350465151747</v>
      </c>
      <c r="R104" s="107">
        <v>74.191838897721254</v>
      </c>
      <c r="S104" s="107">
        <v>227.47156605424308</v>
      </c>
      <c r="T104" s="107">
        <v>206.7183462532301</v>
      </c>
      <c r="U104" s="107">
        <v>169.86706056129995</v>
      </c>
      <c r="V104" s="107">
        <v>69.169960474308311</v>
      </c>
      <c r="W104" s="107">
        <v>143.35824309897822</v>
      </c>
      <c r="X104" s="107">
        <v>15.898251192368841</v>
      </c>
      <c r="Y104" s="107">
        <v>61.242344706911638</v>
      </c>
      <c r="Z104" s="107">
        <v>206.71834625322998</v>
      </c>
      <c r="AA104" s="107">
        <v>125.5539143279173</v>
      </c>
      <c r="AB104" s="107">
        <v>59.288537549407117</v>
      </c>
      <c r="AC104" s="107">
        <v>86.92999847491231</v>
      </c>
    </row>
    <row r="105" spans="1:29" s="27" customFormat="1" ht="12.75">
      <c r="A105" s="111">
        <v>5</v>
      </c>
      <c r="B105" s="111">
        <v>3</v>
      </c>
      <c r="C105" s="111">
        <v>3</v>
      </c>
      <c r="D105" s="95">
        <v>562036</v>
      </c>
      <c r="E105" s="45" t="s">
        <v>113</v>
      </c>
      <c r="F105" s="107">
        <v>202.61437908496734</v>
      </c>
      <c r="G105" s="107">
        <v>261.50627615062763</v>
      </c>
      <c r="H105" s="107">
        <v>407.94979079497909</v>
      </c>
      <c r="I105" s="107">
        <v>473.7384140061792</v>
      </c>
      <c r="J105" s="107">
        <v>199.25280199252802</v>
      </c>
      <c r="K105" s="107">
        <v>300.99693251533745</v>
      </c>
      <c r="L105" s="107">
        <v>156.86274509803923</v>
      </c>
      <c r="M105" s="107">
        <v>167.36401673640165</v>
      </c>
      <c r="N105" s="107">
        <v>177.8242677824268</v>
      </c>
      <c r="O105" s="107">
        <v>185.37590113285273</v>
      </c>
      <c r="P105" s="107">
        <v>24.906600249066003</v>
      </c>
      <c r="Q105" s="107">
        <v>147.62269938650306</v>
      </c>
      <c r="R105" s="107">
        <v>39.215686274509807</v>
      </c>
      <c r="S105" s="107">
        <v>62.761506276150634</v>
      </c>
      <c r="T105" s="107">
        <v>104.60251046025103</v>
      </c>
      <c r="U105" s="107">
        <v>133.88259526261584</v>
      </c>
      <c r="V105" s="107">
        <v>12.453300124533001</v>
      </c>
      <c r="W105" s="107">
        <v>69.018404907975466</v>
      </c>
      <c r="X105" s="107">
        <v>6.5359477124183005</v>
      </c>
      <c r="Y105" s="107">
        <v>31.380753138075317</v>
      </c>
      <c r="Z105" s="107">
        <v>125.52301255230127</v>
      </c>
      <c r="AA105" s="107">
        <v>154.47991761071063</v>
      </c>
      <c r="AB105" s="107">
        <v>161.89290161892902</v>
      </c>
      <c r="AC105" s="107">
        <v>84.355828220858896</v>
      </c>
    </row>
    <row r="106" spans="1:29" s="27" customFormat="1" ht="12.75">
      <c r="A106" s="111">
        <v>5</v>
      </c>
      <c r="B106" s="111">
        <v>3</v>
      </c>
      <c r="C106" s="111">
        <v>3</v>
      </c>
      <c r="D106" s="95">
        <v>978040</v>
      </c>
      <c r="E106" s="45" t="s">
        <v>166</v>
      </c>
      <c r="F106" s="107">
        <v>292.20779220779218</v>
      </c>
      <c r="G106" s="107">
        <v>323.92894461859987</v>
      </c>
      <c r="H106" s="107">
        <v>349.17555771096022</v>
      </c>
      <c r="I106" s="107">
        <v>515.7342657342657</v>
      </c>
      <c r="J106" s="107">
        <v>237.83783783783784</v>
      </c>
      <c r="K106" s="107">
        <v>344.82758620689657</v>
      </c>
      <c r="L106" s="107">
        <v>188.3116883116883</v>
      </c>
      <c r="M106" s="107">
        <v>219.43573667711601</v>
      </c>
      <c r="N106" s="107">
        <v>145.48981571290008</v>
      </c>
      <c r="O106" s="107">
        <v>244.7552447552448</v>
      </c>
      <c r="P106" s="107">
        <v>118.91891891891892</v>
      </c>
      <c r="Q106" s="107">
        <v>185.81382883687689</v>
      </c>
      <c r="R106" s="107">
        <v>77.922077922077932</v>
      </c>
      <c r="S106" s="107">
        <v>73.145245559038685</v>
      </c>
      <c r="T106" s="107">
        <v>106.69253152279342</v>
      </c>
      <c r="U106" s="107">
        <v>113.63636363636363</v>
      </c>
      <c r="V106" s="107">
        <v>43.243243243243249</v>
      </c>
      <c r="W106" s="107">
        <v>83.973557262819384</v>
      </c>
      <c r="X106" s="107">
        <v>25.974025974025974</v>
      </c>
      <c r="Y106" s="107">
        <v>31.347962382445143</v>
      </c>
      <c r="Z106" s="107">
        <v>96.993210475266721</v>
      </c>
      <c r="AA106" s="107">
        <v>157.34265734265736</v>
      </c>
      <c r="AB106" s="107">
        <v>75.675675675675677</v>
      </c>
      <c r="AC106" s="107">
        <v>75.040200107200278</v>
      </c>
    </row>
    <row r="107" spans="1:29" s="27" customFormat="1" ht="12.75">
      <c r="A107" s="111">
        <v>5</v>
      </c>
      <c r="B107" s="111">
        <v>3</v>
      </c>
      <c r="C107" s="111">
        <v>3</v>
      </c>
      <c r="D107" s="95">
        <v>158036</v>
      </c>
      <c r="E107" s="45" t="s">
        <v>39</v>
      </c>
      <c r="F107" s="107">
        <v>88.261253309796984</v>
      </c>
      <c r="G107" s="107">
        <v>440.77134986225894</v>
      </c>
      <c r="H107" s="107">
        <v>238.41059602649008</v>
      </c>
      <c r="I107" s="107">
        <v>258.85558583106268</v>
      </c>
      <c r="J107" s="107">
        <v>100.16694490818034</v>
      </c>
      <c r="K107" s="107">
        <v>215.3534329870788</v>
      </c>
      <c r="L107" s="107">
        <v>26.478375992939103</v>
      </c>
      <c r="M107" s="107">
        <v>247.93388429752068</v>
      </c>
      <c r="N107" s="107">
        <v>66.225165562913901</v>
      </c>
      <c r="O107" s="107">
        <v>163.48773841961852</v>
      </c>
      <c r="P107" s="107">
        <v>33.388981636060102</v>
      </c>
      <c r="Q107" s="107">
        <v>101.34279199391943</v>
      </c>
      <c r="R107" s="107">
        <v>61.782877316857906</v>
      </c>
      <c r="S107" s="107">
        <v>123.9669421487603</v>
      </c>
      <c r="T107" s="107">
        <v>119.20529801324501</v>
      </c>
      <c r="U107" s="107">
        <v>27.247956403269761</v>
      </c>
      <c r="V107" s="107">
        <v>33.388981636060116</v>
      </c>
      <c r="W107" s="107">
        <v>73.47352419559158</v>
      </c>
      <c r="X107" s="107">
        <v>0</v>
      </c>
      <c r="Y107" s="107">
        <v>68.870523415977956</v>
      </c>
      <c r="Z107" s="107">
        <v>52.980132450331126</v>
      </c>
      <c r="AA107" s="107">
        <v>68.119891008174392</v>
      </c>
      <c r="AB107" s="107">
        <v>33.388981636060109</v>
      </c>
      <c r="AC107" s="107">
        <v>40.537116797567776</v>
      </c>
    </row>
    <row r="108" spans="1:29" s="27" customFormat="1" ht="12.75">
      <c r="A108" s="111">
        <v>5</v>
      </c>
      <c r="B108" s="111">
        <v>3</v>
      </c>
      <c r="C108" s="111">
        <v>3</v>
      </c>
      <c r="D108" s="95">
        <v>334036</v>
      </c>
      <c r="E108" s="45" t="s">
        <v>61</v>
      </c>
      <c r="F108" s="107">
        <v>131.10307414104884</v>
      </c>
      <c r="G108" s="107">
        <v>482.95454545454544</v>
      </c>
      <c r="H108" s="107">
        <v>278.1844802342606</v>
      </c>
      <c r="I108" s="107">
        <v>370.60702875399375</v>
      </c>
      <c r="J108" s="107">
        <v>76.400679117147703</v>
      </c>
      <c r="K108" s="107">
        <v>261.35334454651314</v>
      </c>
      <c r="L108" s="107">
        <v>90.415913200723324</v>
      </c>
      <c r="M108" s="107">
        <v>220.17045454545456</v>
      </c>
      <c r="N108" s="107">
        <v>80.527086383601755</v>
      </c>
      <c r="O108" s="107">
        <v>146.96485623003196</v>
      </c>
      <c r="P108" s="107">
        <v>33.955857385398978</v>
      </c>
      <c r="Q108" s="107">
        <v>115.15073101306767</v>
      </c>
      <c r="R108" s="107">
        <v>40.687160940325498</v>
      </c>
      <c r="S108" s="107">
        <v>113.63636363636365</v>
      </c>
      <c r="T108" s="107">
        <v>131.77159590043925</v>
      </c>
      <c r="U108" s="107">
        <v>134.18530351437707</v>
      </c>
      <c r="V108" s="107">
        <v>8.4889643463497499</v>
      </c>
      <c r="W108" s="107">
        <v>84.098848492689896</v>
      </c>
      <c r="X108" s="107">
        <v>0</v>
      </c>
      <c r="Y108" s="107">
        <v>149.14772727272734</v>
      </c>
      <c r="Z108" s="107">
        <v>65.885797950219626</v>
      </c>
      <c r="AA108" s="107">
        <v>89.456869009584651</v>
      </c>
      <c r="AB108" s="107">
        <v>33.955857385398978</v>
      </c>
      <c r="AC108" s="107">
        <v>62.103765040755611</v>
      </c>
    </row>
    <row r="109" spans="1:29" s="27" customFormat="1" ht="12.75">
      <c r="A109" s="112"/>
      <c r="B109" s="112"/>
      <c r="C109" s="112"/>
      <c r="D109" s="113"/>
      <c r="E109" s="102" t="s">
        <v>212</v>
      </c>
      <c r="F109" s="201">
        <v>199.42093610169229</v>
      </c>
      <c r="G109" s="201">
        <v>344.70889063729345</v>
      </c>
      <c r="H109" s="201">
        <v>385.71945483053912</v>
      </c>
      <c r="I109" s="201">
        <v>394.66257253166555</v>
      </c>
      <c r="J109" s="201">
        <v>237.96692855319512</v>
      </c>
      <c r="K109" s="201">
        <v>303.89548399642888</v>
      </c>
      <c r="L109" s="201">
        <v>141.05005651292055</v>
      </c>
      <c r="M109" s="201">
        <v>216.85680566483086</v>
      </c>
      <c r="N109" s="201">
        <v>222.89229284766614</v>
      </c>
      <c r="O109" s="201">
        <v>195.07349122846628</v>
      </c>
      <c r="P109" s="201">
        <v>125.93243894829395</v>
      </c>
      <c r="Q109" s="201">
        <v>177.89111737719989</v>
      </c>
      <c r="R109" s="201">
        <v>48.616594670754175</v>
      </c>
      <c r="S109" s="201">
        <v>88.512981904012591</v>
      </c>
      <c r="T109" s="201">
        <v>95.042817512965868</v>
      </c>
      <c r="U109" s="201">
        <v>87.376667946083856</v>
      </c>
      <c r="V109" s="201">
        <v>42.544742887937147</v>
      </c>
      <c r="W109" s="201">
        <v>70.935464196374113</v>
      </c>
      <c r="X109" s="201">
        <v>9.7542849180175573</v>
      </c>
      <c r="Y109" s="201">
        <v>39.339103068450036</v>
      </c>
      <c r="Z109" s="201">
        <v>67.784344469907126</v>
      </c>
      <c r="AA109" s="201">
        <v>112.21241335711544</v>
      </c>
      <c r="AB109" s="201">
        <v>69.489746716964007</v>
      </c>
      <c r="AC109" s="201">
        <v>55.068902422854926</v>
      </c>
    </row>
    <row r="110" spans="1:29" s="27" customFormat="1" ht="12.75">
      <c r="A110" s="111">
        <v>6</v>
      </c>
      <c r="B110" s="111">
        <v>4</v>
      </c>
      <c r="C110" s="111">
        <v>3</v>
      </c>
      <c r="D110" s="95">
        <v>554004</v>
      </c>
      <c r="E110" s="45" t="s">
        <v>98</v>
      </c>
      <c r="F110" s="107">
        <v>125.30315278900567</v>
      </c>
      <c r="G110" s="107">
        <v>191.44862795149967</v>
      </c>
      <c r="H110" s="107">
        <v>259.12838633686692</v>
      </c>
      <c r="I110" s="107">
        <v>217.27019498607243</v>
      </c>
      <c r="J110" s="107">
        <v>20.804438280166433</v>
      </c>
      <c r="K110" s="107">
        <v>163.77005347593581</v>
      </c>
      <c r="L110" s="107">
        <v>92.966855295068711</v>
      </c>
      <c r="M110" s="107">
        <v>153.15890236119975</v>
      </c>
      <c r="N110" s="107">
        <v>147.23203769140164</v>
      </c>
      <c r="O110" s="107">
        <v>105.84958217270196</v>
      </c>
      <c r="P110" s="107">
        <v>6.934812760055479</v>
      </c>
      <c r="Q110" s="107">
        <v>102.49554367201426</v>
      </c>
      <c r="R110" s="107">
        <v>32.336297493936939</v>
      </c>
      <c r="S110" s="107">
        <v>38.289725590299938</v>
      </c>
      <c r="T110" s="107">
        <v>88.33922261484102</v>
      </c>
      <c r="U110" s="107">
        <v>89.136490250696369</v>
      </c>
      <c r="V110" s="107">
        <v>13.869625520110958</v>
      </c>
      <c r="W110" s="107">
        <v>52.361853832442073</v>
      </c>
      <c r="X110" s="107">
        <v>0</v>
      </c>
      <c r="Y110" s="107">
        <v>0</v>
      </c>
      <c r="Z110" s="107">
        <v>23.557126030624271</v>
      </c>
      <c r="AA110" s="107">
        <v>22.284122562674096</v>
      </c>
      <c r="AB110" s="107">
        <v>0</v>
      </c>
      <c r="AC110" s="107">
        <v>8.9126559714795004</v>
      </c>
    </row>
    <row r="111" spans="1:29" s="27" customFormat="1" ht="12.75">
      <c r="A111" s="111">
        <v>6</v>
      </c>
      <c r="B111" s="111">
        <v>4</v>
      </c>
      <c r="C111" s="111">
        <v>3</v>
      </c>
      <c r="D111" s="95">
        <v>382008</v>
      </c>
      <c r="E111" s="45" t="s">
        <v>84</v>
      </c>
      <c r="F111" s="107">
        <v>87.489063867016625</v>
      </c>
      <c r="G111" s="107">
        <v>133.8199513381995</v>
      </c>
      <c r="H111" s="107">
        <v>140.08620689655172</v>
      </c>
      <c r="I111" s="107">
        <v>224.92970946579194</v>
      </c>
      <c r="J111" s="107">
        <v>101.46561443066516</v>
      </c>
      <c r="K111" s="107">
        <v>138.22983288632142</v>
      </c>
      <c r="L111" s="107">
        <v>43.744531933508313</v>
      </c>
      <c r="M111" s="107">
        <v>85.15815085158151</v>
      </c>
      <c r="N111" s="107">
        <v>64.655172413793096</v>
      </c>
      <c r="O111" s="107">
        <v>84.348641049671983</v>
      </c>
      <c r="P111" s="107">
        <v>33.821871476888383</v>
      </c>
      <c r="Q111" s="107">
        <v>61.893955023726015</v>
      </c>
      <c r="R111" s="107">
        <v>8.7489063867016625</v>
      </c>
      <c r="S111" s="107">
        <v>24.330900243309003</v>
      </c>
      <c r="T111" s="107">
        <v>43.103448275862071</v>
      </c>
      <c r="U111" s="107">
        <v>46.860356138706649</v>
      </c>
      <c r="V111" s="107">
        <v>0</v>
      </c>
      <c r="W111" s="107">
        <v>24.757582009490406</v>
      </c>
      <c r="X111" s="107">
        <v>34.995625546806643</v>
      </c>
      <c r="Y111" s="107">
        <v>24.330900243309006</v>
      </c>
      <c r="Z111" s="107">
        <v>32.327586206896555</v>
      </c>
      <c r="AA111" s="107">
        <v>93.720712277413284</v>
      </c>
      <c r="AB111" s="107">
        <v>67.643742953776794</v>
      </c>
      <c r="AC111" s="107">
        <v>51.578295853105018</v>
      </c>
    </row>
    <row r="112" spans="1:29" s="30" customFormat="1" ht="12.75">
      <c r="A112" s="111">
        <v>6</v>
      </c>
      <c r="B112" s="111">
        <v>4</v>
      </c>
      <c r="C112" s="111">
        <v>3</v>
      </c>
      <c r="D112" s="95">
        <v>554012</v>
      </c>
      <c r="E112" s="45" t="s">
        <v>100</v>
      </c>
      <c r="F112" s="107">
        <v>292.95328582739518</v>
      </c>
      <c r="G112" s="107">
        <v>559.00621118012418</v>
      </c>
      <c r="H112" s="107">
        <v>691.18579581483834</v>
      </c>
      <c r="I112" s="107">
        <v>541.711809317443</v>
      </c>
      <c r="J112" s="107">
        <v>392.98245614035096</v>
      </c>
      <c r="K112" s="107">
        <v>477.51558325912731</v>
      </c>
      <c r="L112" s="107">
        <v>261.28266033254164</v>
      </c>
      <c r="M112" s="107">
        <v>409.93788819875772</v>
      </c>
      <c r="N112" s="107">
        <v>519.97463538363979</v>
      </c>
      <c r="O112" s="107">
        <v>422.53521126760546</v>
      </c>
      <c r="P112" s="107">
        <v>238.59649122807028</v>
      </c>
      <c r="Q112" s="107">
        <v>362.86731967943012</v>
      </c>
      <c r="R112" s="107">
        <v>27.711797307996843</v>
      </c>
      <c r="S112" s="107">
        <v>93.167701863354026</v>
      </c>
      <c r="T112" s="107">
        <v>57.070386810399498</v>
      </c>
      <c r="U112" s="107">
        <v>37.919826652221033</v>
      </c>
      <c r="V112" s="107">
        <v>42.105263157894747</v>
      </c>
      <c r="W112" s="107">
        <v>48.975957257346394</v>
      </c>
      <c r="X112" s="107">
        <v>3.9588281868566901</v>
      </c>
      <c r="Y112" s="107">
        <v>55.900621118012431</v>
      </c>
      <c r="Z112" s="107">
        <v>114.140773620799</v>
      </c>
      <c r="AA112" s="107">
        <v>81.256771397616475</v>
      </c>
      <c r="AB112" s="107">
        <v>112.28070175438599</v>
      </c>
      <c r="AC112" s="107">
        <v>65.672306322350849</v>
      </c>
    </row>
    <row r="113" spans="1:29" s="27" customFormat="1" ht="12.75">
      <c r="A113" s="111">
        <v>6</v>
      </c>
      <c r="B113" s="111">
        <v>4</v>
      </c>
      <c r="C113" s="111">
        <v>3</v>
      </c>
      <c r="D113" s="95">
        <v>382012</v>
      </c>
      <c r="E113" s="45" t="s">
        <v>85</v>
      </c>
      <c r="F113" s="107">
        <v>109.23185341789993</v>
      </c>
      <c r="G113" s="107">
        <v>252.72831705916138</v>
      </c>
      <c r="H113" s="107">
        <v>251.3966480446928</v>
      </c>
      <c r="I113" s="107">
        <v>214.72392638036811</v>
      </c>
      <c r="J113" s="107">
        <v>83.708950418544745</v>
      </c>
      <c r="K113" s="107">
        <v>177.16136869811703</v>
      </c>
      <c r="L113" s="107">
        <v>70.472163495419309</v>
      </c>
      <c r="M113" s="107">
        <v>155.08328546812174</v>
      </c>
      <c r="N113" s="107">
        <v>150.83798882681566</v>
      </c>
      <c r="O113" s="107">
        <v>81.799591002044991</v>
      </c>
      <c r="P113" s="107">
        <v>38.634900193174502</v>
      </c>
      <c r="Q113" s="107">
        <v>97.185665114395619</v>
      </c>
      <c r="R113" s="107">
        <v>35.236081747709655</v>
      </c>
      <c r="S113" s="107">
        <v>63.182079264790332</v>
      </c>
      <c r="T113" s="107">
        <v>78.212290502793294</v>
      </c>
      <c r="U113" s="107">
        <v>30.674846625766875</v>
      </c>
      <c r="V113" s="107">
        <v>0</v>
      </c>
      <c r="W113" s="107">
        <v>41.506377809273125</v>
      </c>
      <c r="X113" s="107">
        <v>3.5236081747709656</v>
      </c>
      <c r="Y113" s="107">
        <v>34.462952326249294</v>
      </c>
      <c r="Z113" s="107">
        <v>22.346368715083806</v>
      </c>
      <c r="AA113" s="107">
        <v>102.24948875255626</v>
      </c>
      <c r="AB113" s="107">
        <v>45.074050225370257</v>
      </c>
      <c r="AC113" s="107">
        <v>38.469325774448279</v>
      </c>
    </row>
    <row r="114" spans="1:29" s="27" customFormat="1" ht="12.75">
      <c r="A114" s="111">
        <v>6</v>
      </c>
      <c r="B114" s="111">
        <v>4</v>
      </c>
      <c r="C114" s="111">
        <v>3</v>
      </c>
      <c r="D114" s="95">
        <v>758004</v>
      </c>
      <c r="E114" s="45" t="s">
        <v>122</v>
      </c>
      <c r="F114" s="107">
        <v>110.7919573245794</v>
      </c>
      <c r="G114" s="107">
        <v>149.53271028037383</v>
      </c>
      <c r="H114" s="107">
        <v>196.77996422182468</v>
      </c>
      <c r="I114" s="107">
        <v>128.276631344116</v>
      </c>
      <c r="J114" s="107">
        <v>62.586926286509033</v>
      </c>
      <c r="K114" s="107">
        <v>129.60893854748602</v>
      </c>
      <c r="L114" s="107">
        <v>90.274928190398029</v>
      </c>
      <c r="M114" s="107">
        <v>87.227414330218068</v>
      </c>
      <c r="N114" s="107">
        <v>119.26058437686348</v>
      </c>
      <c r="O114" s="107">
        <v>44.617958728388182</v>
      </c>
      <c r="P114" s="107">
        <v>6.9541029207232281</v>
      </c>
      <c r="Q114" s="107">
        <v>72.625698324022352</v>
      </c>
      <c r="R114" s="107">
        <v>20.517029134181374</v>
      </c>
      <c r="S114" s="107">
        <v>56.074766355140177</v>
      </c>
      <c r="T114" s="107">
        <v>53.667262969588535</v>
      </c>
      <c r="U114" s="107">
        <v>16.731734523145573</v>
      </c>
      <c r="V114" s="107">
        <v>20.862308762169679</v>
      </c>
      <c r="W114" s="107">
        <v>32.402234636871505</v>
      </c>
      <c r="X114" s="107">
        <v>0</v>
      </c>
      <c r="Y114" s="107">
        <v>6.2305295950155752</v>
      </c>
      <c r="Z114" s="107">
        <v>23.852116875372687</v>
      </c>
      <c r="AA114" s="107">
        <v>66.926938092582276</v>
      </c>
      <c r="AB114" s="107">
        <v>34.770514603616142</v>
      </c>
      <c r="AC114" s="107">
        <v>24.581005586592177</v>
      </c>
    </row>
    <row r="115" spans="1:29" s="27" customFormat="1" ht="12.75">
      <c r="A115" s="111">
        <v>6</v>
      </c>
      <c r="B115" s="111">
        <v>4</v>
      </c>
      <c r="C115" s="111">
        <v>3</v>
      </c>
      <c r="D115" s="95">
        <v>558012</v>
      </c>
      <c r="E115" s="45" t="s">
        <v>102</v>
      </c>
      <c r="F115" s="107">
        <v>294.11764705882359</v>
      </c>
      <c r="G115" s="107">
        <v>428.23156225218088</v>
      </c>
      <c r="H115" s="107">
        <v>410.85271317829466</v>
      </c>
      <c r="I115" s="107">
        <v>415.78576462297394</v>
      </c>
      <c r="J115" s="107">
        <v>252.03252032520328</v>
      </c>
      <c r="K115" s="107">
        <v>353.57624831309045</v>
      </c>
      <c r="L115" s="107">
        <v>230.76923076923083</v>
      </c>
      <c r="M115" s="107">
        <v>325.13877874702621</v>
      </c>
      <c r="N115" s="107">
        <v>317.82945736434112</v>
      </c>
      <c r="O115" s="107">
        <v>267.79422128259336</v>
      </c>
      <c r="P115" s="107">
        <v>203.25203252032523</v>
      </c>
      <c r="Q115" s="107">
        <v>264.50742240215931</v>
      </c>
      <c r="R115" s="107">
        <v>54.298642533936665</v>
      </c>
      <c r="S115" s="107">
        <v>71.371927042030151</v>
      </c>
      <c r="T115" s="107">
        <v>31.007751937984494</v>
      </c>
      <c r="U115" s="107">
        <v>70.472163495419309</v>
      </c>
      <c r="V115" s="107">
        <v>8.1300813008130106</v>
      </c>
      <c r="W115" s="107">
        <v>48.582995951417018</v>
      </c>
      <c r="X115" s="107">
        <v>9.0497737556561084</v>
      </c>
      <c r="Y115" s="107">
        <v>31.720856463124512</v>
      </c>
      <c r="Z115" s="107">
        <v>62.01550387596901</v>
      </c>
      <c r="AA115" s="107">
        <v>77.519379844961236</v>
      </c>
      <c r="AB115" s="107">
        <v>40.650406504065046</v>
      </c>
      <c r="AC115" s="107">
        <v>40.485829959514177</v>
      </c>
    </row>
    <row r="116" spans="1:29" s="27" customFormat="1" ht="12.75">
      <c r="A116" s="111">
        <v>6</v>
      </c>
      <c r="B116" s="111">
        <v>4</v>
      </c>
      <c r="C116" s="111">
        <v>3</v>
      </c>
      <c r="D116" s="95">
        <v>558016</v>
      </c>
      <c r="E116" s="45" t="s">
        <v>103</v>
      </c>
      <c r="F116" s="107">
        <v>175.50553223960318</v>
      </c>
      <c r="G116" s="107">
        <v>325.20325203252037</v>
      </c>
      <c r="H116" s="107">
        <v>464.84601975595592</v>
      </c>
      <c r="I116" s="107">
        <v>391.00160685591862</v>
      </c>
      <c r="J116" s="107">
        <v>265.78073089700996</v>
      </c>
      <c r="K116" s="107">
        <v>312.46644475464404</v>
      </c>
      <c r="L116" s="107">
        <v>133.53681800839371</v>
      </c>
      <c r="M116" s="107">
        <v>212.63289555972486</v>
      </c>
      <c r="N116" s="107">
        <v>296.33933759442186</v>
      </c>
      <c r="O116" s="107">
        <v>182.11033743974289</v>
      </c>
      <c r="P116" s="107">
        <v>166.11295681063123</v>
      </c>
      <c r="Q116" s="107">
        <v>192.20444539890477</v>
      </c>
      <c r="R116" s="107">
        <v>41.968714231209461</v>
      </c>
      <c r="S116" s="107">
        <v>106.31644777986244</v>
      </c>
      <c r="T116" s="107">
        <v>127.83265543288788</v>
      </c>
      <c r="U116" s="107">
        <v>117.83610069630429</v>
      </c>
      <c r="V116" s="107">
        <v>26.578073089700997</v>
      </c>
      <c r="W116" s="107">
        <v>81.606356705680241</v>
      </c>
      <c r="X116" s="107">
        <v>0</v>
      </c>
      <c r="Y116" s="107">
        <v>6.2539086929330834</v>
      </c>
      <c r="Z116" s="107">
        <v>40.67402672864614</v>
      </c>
      <c r="AA116" s="107">
        <v>91.055168719871432</v>
      </c>
      <c r="AB116" s="107">
        <v>73.08970099667772</v>
      </c>
      <c r="AC116" s="107">
        <v>38.65564265005905</v>
      </c>
    </row>
    <row r="117" spans="1:29" s="27" customFormat="1" ht="12.75">
      <c r="A117" s="111">
        <v>6</v>
      </c>
      <c r="B117" s="111">
        <v>4</v>
      </c>
      <c r="C117" s="111">
        <v>3</v>
      </c>
      <c r="D117" s="95">
        <v>566008</v>
      </c>
      <c r="E117" s="45" t="s">
        <v>114</v>
      </c>
      <c r="F117" s="107">
        <v>188.96071606166086</v>
      </c>
      <c r="G117" s="107">
        <v>207.46887966804979</v>
      </c>
      <c r="H117" s="107">
        <v>175.43859649122803</v>
      </c>
      <c r="I117" s="107">
        <v>178.10026385224268</v>
      </c>
      <c r="J117" s="107">
        <v>166.66666666666666</v>
      </c>
      <c r="K117" s="107">
        <v>183.48623853211009</v>
      </c>
      <c r="L117" s="107">
        <v>119.34361014420686</v>
      </c>
      <c r="M117" s="107">
        <v>124.48132780082987</v>
      </c>
      <c r="N117" s="107">
        <v>61.022120518688027</v>
      </c>
      <c r="O117" s="107">
        <v>46.174142480211081</v>
      </c>
      <c r="P117" s="107">
        <v>47.61904761904762</v>
      </c>
      <c r="Q117" s="107">
        <v>82.15801725318363</v>
      </c>
      <c r="R117" s="107">
        <v>64.644455494778725</v>
      </c>
      <c r="S117" s="107">
        <v>66.390041493775954</v>
      </c>
      <c r="T117" s="107">
        <v>83.905415713195993</v>
      </c>
      <c r="U117" s="107">
        <v>72.559366754617386</v>
      </c>
      <c r="V117" s="107">
        <v>15.873015873015873</v>
      </c>
      <c r="W117" s="107">
        <v>61.618512939887708</v>
      </c>
      <c r="X117" s="107">
        <v>4.9726504226752875</v>
      </c>
      <c r="Y117" s="107">
        <v>16.597510373443992</v>
      </c>
      <c r="Z117" s="107">
        <v>30.511060259344017</v>
      </c>
      <c r="AA117" s="107">
        <v>59.366754617414237</v>
      </c>
      <c r="AB117" s="107">
        <v>103.17460317460315</v>
      </c>
      <c r="AC117" s="107">
        <v>39.709708339038755</v>
      </c>
    </row>
    <row r="118" spans="1:29" s="27" customFormat="1" ht="12.75">
      <c r="A118" s="111">
        <v>6</v>
      </c>
      <c r="B118" s="111">
        <v>4</v>
      </c>
      <c r="C118" s="111">
        <v>3</v>
      </c>
      <c r="D118" s="95">
        <v>370004</v>
      </c>
      <c r="E118" s="45" t="s">
        <v>71</v>
      </c>
      <c r="F118" s="107">
        <v>157.13134568896055</v>
      </c>
      <c r="G118" s="107">
        <v>225.8064516129032</v>
      </c>
      <c r="H118" s="107">
        <v>444.16243654822335</v>
      </c>
      <c r="I118" s="107">
        <v>336.44859813084111</v>
      </c>
      <c r="J118" s="107">
        <v>262.08026208026212</v>
      </c>
      <c r="K118" s="107">
        <v>272.70571496324402</v>
      </c>
      <c r="L118" s="107">
        <v>104.75423045930701</v>
      </c>
      <c r="M118" s="107">
        <v>135.48387096774192</v>
      </c>
      <c r="N118" s="107">
        <v>158.62944162436548</v>
      </c>
      <c r="O118" s="107">
        <v>118.38006230529595</v>
      </c>
      <c r="P118" s="107">
        <v>147.4201474201474</v>
      </c>
      <c r="Q118" s="107">
        <v>129.23879535214607</v>
      </c>
      <c r="R118" s="107">
        <v>48.348106365834035</v>
      </c>
      <c r="S118" s="107">
        <v>64.516129032258092</v>
      </c>
      <c r="T118" s="107">
        <v>152.2842639593909</v>
      </c>
      <c r="U118" s="107">
        <v>118.38006230529594</v>
      </c>
      <c r="V118" s="107">
        <v>32.760032760032765</v>
      </c>
      <c r="W118" s="107">
        <v>81.811714488973209</v>
      </c>
      <c r="X118" s="107">
        <v>4.0290088638194996</v>
      </c>
      <c r="Y118" s="107">
        <v>25.806451612903224</v>
      </c>
      <c r="Z118" s="107">
        <v>133.248730964467</v>
      </c>
      <c r="AA118" s="107">
        <v>99.688473520249232</v>
      </c>
      <c r="AB118" s="107">
        <v>81.900081900081915</v>
      </c>
      <c r="AC118" s="107">
        <v>61.655205122124734</v>
      </c>
    </row>
    <row r="119" spans="1:29" s="27" customFormat="1" ht="12.75">
      <c r="A119" s="111">
        <v>6</v>
      </c>
      <c r="B119" s="111">
        <v>4</v>
      </c>
      <c r="C119" s="111">
        <v>3</v>
      </c>
      <c r="D119" s="95">
        <v>562016</v>
      </c>
      <c r="E119" s="45" t="s">
        <v>108</v>
      </c>
      <c r="F119" s="107">
        <v>145.50928248871048</v>
      </c>
      <c r="G119" s="107">
        <v>428.57142857142856</v>
      </c>
      <c r="H119" s="107">
        <v>459.77011494252889</v>
      </c>
      <c r="I119" s="107">
        <v>379.83425414364643</v>
      </c>
      <c r="J119" s="107">
        <v>180.10291595197262</v>
      </c>
      <c r="K119" s="107">
        <v>305.35415504740661</v>
      </c>
      <c r="L119" s="107">
        <v>90.316106372303054</v>
      </c>
      <c r="M119" s="107">
        <v>269.84126984126988</v>
      </c>
      <c r="N119" s="107">
        <v>237.54789272030652</v>
      </c>
      <c r="O119" s="107">
        <v>207.18232044198896</v>
      </c>
      <c r="P119" s="107">
        <v>51.457975986277887</v>
      </c>
      <c r="Q119" s="107">
        <v>165.92303402119353</v>
      </c>
      <c r="R119" s="107">
        <v>50.175614651279467</v>
      </c>
      <c r="S119" s="107">
        <v>134.92063492063494</v>
      </c>
      <c r="T119" s="107">
        <v>153.25670498084298</v>
      </c>
      <c r="U119" s="107">
        <v>82.872928176795611</v>
      </c>
      <c r="V119" s="107">
        <v>51.45797598627788</v>
      </c>
      <c r="W119" s="107">
        <v>90.630228667038494</v>
      </c>
      <c r="X119" s="107">
        <v>5.0175614651279483</v>
      </c>
      <c r="Y119" s="107">
        <v>23.80952380952381</v>
      </c>
      <c r="Z119" s="107">
        <v>68.965517241379303</v>
      </c>
      <c r="AA119" s="107">
        <v>89.779005524861844</v>
      </c>
      <c r="AB119" s="107">
        <v>77.186963979416831</v>
      </c>
      <c r="AC119" s="107">
        <v>48.800892359174561</v>
      </c>
    </row>
    <row r="120" spans="1:29" s="27" customFormat="1" ht="12.75">
      <c r="A120" s="111">
        <v>6</v>
      </c>
      <c r="B120" s="111">
        <v>4</v>
      </c>
      <c r="C120" s="111">
        <v>3</v>
      </c>
      <c r="D120" s="95">
        <v>382020</v>
      </c>
      <c r="E120" s="45" t="s">
        <v>86</v>
      </c>
      <c r="F120" s="107">
        <v>161.91481872580079</v>
      </c>
      <c r="G120" s="107">
        <v>411.24414367516925</v>
      </c>
      <c r="H120" s="107">
        <v>347.33022291342672</v>
      </c>
      <c r="I120" s="107">
        <v>378.64077669902912</v>
      </c>
      <c r="J120" s="107">
        <v>166.45326504481434</v>
      </c>
      <c r="K120" s="107">
        <v>287.01638708426259</v>
      </c>
      <c r="L120" s="107">
        <v>123.19605772615274</v>
      </c>
      <c r="M120" s="107">
        <v>301.92608016657994</v>
      </c>
      <c r="N120" s="107">
        <v>248.83359253499222</v>
      </c>
      <c r="O120" s="107">
        <v>233.00970873786409</v>
      </c>
      <c r="P120" s="107">
        <v>96.030729833546729</v>
      </c>
      <c r="Q120" s="107">
        <v>197.80859109861339</v>
      </c>
      <c r="R120" s="107">
        <v>35.198873636043658</v>
      </c>
      <c r="S120" s="107">
        <v>83.28995314940137</v>
      </c>
      <c r="T120" s="107">
        <v>62.208398133748084</v>
      </c>
      <c r="U120" s="107">
        <v>67.961165048543691</v>
      </c>
      <c r="V120" s="107">
        <v>12.804097311139564</v>
      </c>
      <c r="W120" s="107">
        <v>52.361097643750618</v>
      </c>
      <c r="X120" s="107">
        <v>3.5198873636043646</v>
      </c>
      <c r="Y120" s="107">
        <v>26.028110359187927</v>
      </c>
      <c r="Z120" s="107">
        <v>36.28823224468637</v>
      </c>
      <c r="AA120" s="107">
        <v>77.669902912621353</v>
      </c>
      <c r="AB120" s="107">
        <v>57.61843790012805</v>
      </c>
      <c r="AC120" s="107">
        <v>36.846698341898573</v>
      </c>
    </row>
    <row r="121" spans="1:29" s="27" customFormat="1" ht="12.75">
      <c r="A121" s="111">
        <v>6</v>
      </c>
      <c r="B121" s="111">
        <v>4</v>
      </c>
      <c r="C121" s="111">
        <v>3</v>
      </c>
      <c r="D121" s="95">
        <v>954020</v>
      </c>
      <c r="E121" s="45" t="s">
        <v>141</v>
      </c>
      <c r="F121" s="107">
        <v>180.32786885245903</v>
      </c>
      <c r="G121" s="107">
        <v>181.81818181818181</v>
      </c>
      <c r="H121" s="107">
        <v>275.76197387518141</v>
      </c>
      <c r="I121" s="107">
        <v>116.88311688311688</v>
      </c>
      <c r="J121" s="107">
        <v>130.9328968903437</v>
      </c>
      <c r="K121" s="107">
        <v>177.27840199750312</v>
      </c>
      <c r="L121" s="107">
        <v>139.34426229508196</v>
      </c>
      <c r="M121" s="107">
        <v>125.87412587412588</v>
      </c>
      <c r="N121" s="107">
        <v>58.055152394775035</v>
      </c>
      <c r="O121" s="107">
        <v>38.961038961038959</v>
      </c>
      <c r="P121" s="107">
        <v>32.733224222585925</v>
      </c>
      <c r="Q121" s="107">
        <v>87.39076154806493</v>
      </c>
      <c r="R121" s="107">
        <v>40.983606557377044</v>
      </c>
      <c r="S121" s="107">
        <v>55.944055944055947</v>
      </c>
      <c r="T121" s="107">
        <v>145.1378809869376</v>
      </c>
      <c r="U121" s="107">
        <v>12.987012987012989</v>
      </c>
      <c r="V121" s="107">
        <v>32.733224222585925</v>
      </c>
      <c r="W121" s="107">
        <v>54.931335830212234</v>
      </c>
      <c r="X121" s="107">
        <v>0</v>
      </c>
      <c r="Y121" s="107">
        <v>0</v>
      </c>
      <c r="Z121" s="107">
        <v>72.568940493468773</v>
      </c>
      <c r="AA121" s="107">
        <v>64.935064935064943</v>
      </c>
      <c r="AB121" s="107">
        <v>65.466448445171849</v>
      </c>
      <c r="AC121" s="107">
        <v>34.956304619225968</v>
      </c>
    </row>
    <row r="122" spans="1:29" s="27" customFormat="1" ht="12.75">
      <c r="A122" s="111">
        <v>6</v>
      </c>
      <c r="B122" s="111">
        <v>4</v>
      </c>
      <c r="C122" s="111">
        <v>3</v>
      </c>
      <c r="D122" s="95">
        <v>162016</v>
      </c>
      <c r="E122" s="45" t="s">
        <v>42</v>
      </c>
      <c r="F122" s="107">
        <v>152.51442704039573</v>
      </c>
      <c r="G122" s="107">
        <v>219.64612568639416</v>
      </c>
      <c r="H122" s="107">
        <v>325.15337423312883</v>
      </c>
      <c r="I122" s="107">
        <v>295.38461538461536</v>
      </c>
      <c r="J122" s="107">
        <v>211.68501270110082</v>
      </c>
      <c r="K122" s="107">
        <v>234.09010704622986</v>
      </c>
      <c r="L122" s="107">
        <v>107.17230008244026</v>
      </c>
      <c r="M122" s="107">
        <v>158.63331299572909</v>
      </c>
      <c r="N122" s="107">
        <v>196.31901840490798</v>
      </c>
      <c r="O122" s="107">
        <v>203.07692307692307</v>
      </c>
      <c r="P122" s="107">
        <v>101.6088060965284</v>
      </c>
      <c r="Q122" s="107">
        <v>151.74685331137513</v>
      </c>
      <c r="R122" s="107">
        <v>28.854080791426217</v>
      </c>
      <c r="S122" s="107">
        <v>30.506406345332522</v>
      </c>
      <c r="T122" s="107">
        <v>49.079754601226995</v>
      </c>
      <c r="U122" s="107">
        <v>18.46153846153846</v>
      </c>
      <c r="V122" s="107">
        <v>25.402201524132092</v>
      </c>
      <c r="W122" s="107">
        <v>30.584637101517469</v>
      </c>
      <c r="X122" s="107">
        <v>16.488046166529266</v>
      </c>
      <c r="Y122" s="107">
        <v>30.506406345332522</v>
      </c>
      <c r="Z122" s="107">
        <v>79.75460122699387</v>
      </c>
      <c r="AA122" s="107">
        <v>73.84615384615384</v>
      </c>
      <c r="AB122" s="107">
        <v>84.674005080440324</v>
      </c>
      <c r="AC122" s="107">
        <v>51.758616633337255</v>
      </c>
    </row>
    <row r="123" spans="1:29" s="27" customFormat="1" ht="12.75">
      <c r="A123" s="111">
        <v>6</v>
      </c>
      <c r="B123" s="111">
        <v>4</v>
      </c>
      <c r="C123" s="111">
        <v>3</v>
      </c>
      <c r="D123" s="95">
        <v>154032</v>
      </c>
      <c r="E123" s="45" t="s">
        <v>28</v>
      </c>
      <c r="F123" s="107">
        <v>206.98576972833123</v>
      </c>
      <c r="G123" s="107">
        <v>341.726618705036</v>
      </c>
      <c r="H123" s="107">
        <v>459.45945945945948</v>
      </c>
      <c r="I123" s="107">
        <v>212.04410517387615</v>
      </c>
      <c r="J123" s="107">
        <v>187.35362997658083</v>
      </c>
      <c r="K123" s="107">
        <v>279.26219617307362</v>
      </c>
      <c r="L123" s="107">
        <v>148.77102199223808</v>
      </c>
      <c r="M123" s="107">
        <v>197.84172661870502</v>
      </c>
      <c r="N123" s="107">
        <v>243.24324324324328</v>
      </c>
      <c r="O123" s="107">
        <v>110.26293469041561</v>
      </c>
      <c r="P123" s="107">
        <v>35.128805620608901</v>
      </c>
      <c r="Q123" s="107">
        <v>151.69798310636097</v>
      </c>
      <c r="R123" s="107">
        <v>25.873221216041401</v>
      </c>
      <c r="S123" s="107">
        <v>116.9064748201439</v>
      </c>
      <c r="T123" s="107">
        <v>117.1171171171171</v>
      </c>
      <c r="U123" s="107">
        <v>76.33587786259541</v>
      </c>
      <c r="V123" s="107">
        <v>81.967213114754117</v>
      </c>
      <c r="W123" s="107">
        <v>79.296672987415974</v>
      </c>
      <c r="X123" s="107">
        <v>32.341526520051737</v>
      </c>
      <c r="Y123" s="107">
        <v>26.978417266187055</v>
      </c>
      <c r="Z123" s="107">
        <v>99.099099099099092</v>
      </c>
      <c r="AA123" s="107">
        <v>25.445292620865139</v>
      </c>
      <c r="AB123" s="107">
        <v>70.257611241217802</v>
      </c>
      <c r="AC123" s="107">
        <v>48.267540079296673</v>
      </c>
    </row>
    <row r="124" spans="1:29" s="27" customFormat="1" ht="12.75">
      <c r="A124" s="111">
        <v>6</v>
      </c>
      <c r="B124" s="111">
        <v>4</v>
      </c>
      <c r="C124" s="111">
        <v>3</v>
      </c>
      <c r="D124" s="95">
        <v>382024</v>
      </c>
      <c r="E124" s="45" t="s">
        <v>87</v>
      </c>
      <c r="F124" s="107">
        <v>62.808434275459859</v>
      </c>
      <c r="G124" s="107">
        <v>130.03901170351105</v>
      </c>
      <c r="H124" s="107">
        <v>122.97734627831719</v>
      </c>
      <c r="I124" s="107">
        <v>151.35135135135135</v>
      </c>
      <c r="J124" s="107">
        <v>66.420664206642073</v>
      </c>
      <c r="K124" s="107">
        <v>105.67101091933779</v>
      </c>
      <c r="L124" s="107">
        <v>31.404217137729926</v>
      </c>
      <c r="M124" s="107">
        <v>58.517555266579983</v>
      </c>
      <c r="N124" s="107">
        <v>19.417475728155338</v>
      </c>
      <c r="O124" s="107">
        <v>54.054054054054056</v>
      </c>
      <c r="P124" s="107">
        <v>7.3800738007380069</v>
      </c>
      <c r="Q124" s="107">
        <v>35.223670306445932</v>
      </c>
      <c r="R124" s="107">
        <v>17.94526693584568</v>
      </c>
      <c r="S124" s="107">
        <v>71.521456436931075</v>
      </c>
      <c r="T124" s="107">
        <v>51.779935275080916</v>
      </c>
      <c r="U124" s="107">
        <v>27.027027027027032</v>
      </c>
      <c r="V124" s="107">
        <v>0</v>
      </c>
      <c r="W124" s="107">
        <v>32.875425619349535</v>
      </c>
      <c r="X124" s="107">
        <v>13.458950201884255</v>
      </c>
      <c r="Y124" s="107">
        <v>0</v>
      </c>
      <c r="Z124" s="107">
        <v>51.779935275080916</v>
      </c>
      <c r="AA124" s="107">
        <v>70.27027027027026</v>
      </c>
      <c r="AB124" s="107">
        <v>59.040590405904055</v>
      </c>
      <c r="AC124" s="107">
        <v>37.571914993542329</v>
      </c>
    </row>
    <row r="125" spans="1:29" s="27" customFormat="1" ht="12.75">
      <c r="A125" s="111">
        <v>6</v>
      </c>
      <c r="B125" s="111">
        <v>4</v>
      </c>
      <c r="C125" s="111">
        <v>3</v>
      </c>
      <c r="D125" s="95">
        <v>378016</v>
      </c>
      <c r="E125" s="45" t="s">
        <v>80</v>
      </c>
      <c r="F125" s="107">
        <v>74.024226110363387</v>
      </c>
      <c r="G125" s="107">
        <v>313.80753138075312</v>
      </c>
      <c r="H125" s="107">
        <v>303.030303030303</v>
      </c>
      <c r="I125" s="107">
        <v>363.47517730496452</v>
      </c>
      <c r="J125" s="107">
        <v>337.75633293124247</v>
      </c>
      <c r="K125" s="107">
        <v>259.52203136669158</v>
      </c>
      <c r="L125" s="107">
        <v>60.565275908479137</v>
      </c>
      <c r="M125" s="107">
        <v>271.96652719665275</v>
      </c>
      <c r="N125" s="107">
        <v>167.18913270637401</v>
      </c>
      <c r="O125" s="107">
        <v>203.90070921985819</v>
      </c>
      <c r="P125" s="107">
        <v>144.75271411338963</v>
      </c>
      <c r="Q125" s="107">
        <v>160.56758775205375</v>
      </c>
      <c r="R125" s="107">
        <v>13.458950201884255</v>
      </c>
      <c r="S125" s="107">
        <v>20.92050209205021</v>
      </c>
      <c r="T125" s="107">
        <v>62.695924764890279</v>
      </c>
      <c r="U125" s="107">
        <v>17.730496453900709</v>
      </c>
      <c r="V125" s="107">
        <v>48.250904704463224</v>
      </c>
      <c r="W125" s="107">
        <v>29.873039581777448</v>
      </c>
      <c r="X125" s="107">
        <v>0</v>
      </c>
      <c r="Y125" s="107">
        <v>20.920502092050206</v>
      </c>
      <c r="Z125" s="107">
        <v>73.145245559038685</v>
      </c>
      <c r="AA125" s="107">
        <v>141.84397163120568</v>
      </c>
      <c r="AB125" s="107">
        <v>144.7527141133896</v>
      </c>
      <c r="AC125" s="107">
        <v>69.081404032860334</v>
      </c>
    </row>
    <row r="126" spans="1:29" s="27" customFormat="1" ht="12.75">
      <c r="A126" s="111">
        <v>6</v>
      </c>
      <c r="B126" s="111">
        <v>4</v>
      </c>
      <c r="C126" s="111">
        <v>3</v>
      </c>
      <c r="D126" s="95">
        <v>382028</v>
      </c>
      <c r="E126" s="45" t="s">
        <v>88</v>
      </c>
      <c r="F126" s="107">
        <v>155.38290788013322</v>
      </c>
      <c r="G126" s="107">
        <v>139.45857260049223</v>
      </c>
      <c r="H126" s="107">
        <v>252.23759153783564</v>
      </c>
      <c r="I126" s="107">
        <v>312.5</v>
      </c>
      <c r="J126" s="107">
        <v>278.35051546391753</v>
      </c>
      <c r="K126" s="107">
        <v>220</v>
      </c>
      <c r="L126" s="107">
        <v>94.33962264150945</v>
      </c>
      <c r="M126" s="107">
        <v>49.220672682526683</v>
      </c>
      <c r="N126" s="107">
        <v>146.46053702196909</v>
      </c>
      <c r="O126" s="107">
        <v>156.24999999999997</v>
      </c>
      <c r="P126" s="107">
        <v>92.783505154639172</v>
      </c>
      <c r="Q126" s="107">
        <v>107.69230769230769</v>
      </c>
      <c r="R126" s="107">
        <v>49.944506104328525</v>
      </c>
      <c r="S126" s="107">
        <v>65.627563576702229</v>
      </c>
      <c r="T126" s="107">
        <v>56.956875508543547</v>
      </c>
      <c r="U126" s="107">
        <v>62.500000000000014</v>
      </c>
      <c r="V126" s="107">
        <v>92.783505154639158</v>
      </c>
      <c r="W126" s="107">
        <v>63.076923076923073</v>
      </c>
      <c r="X126" s="107">
        <v>11.098779134295231</v>
      </c>
      <c r="Y126" s="107">
        <v>24.610336341263331</v>
      </c>
      <c r="Z126" s="107">
        <v>48.820179007323027</v>
      </c>
      <c r="AA126" s="107">
        <v>93.75</v>
      </c>
      <c r="AB126" s="107">
        <v>92.783505154639172</v>
      </c>
      <c r="AC126" s="107">
        <v>49.230769230769234</v>
      </c>
    </row>
    <row r="127" spans="1:29" s="27" customFormat="1" ht="12.75">
      <c r="A127" s="111">
        <v>6</v>
      </c>
      <c r="B127" s="111">
        <v>4</v>
      </c>
      <c r="C127" s="111">
        <v>3</v>
      </c>
      <c r="D127" s="95">
        <v>382044</v>
      </c>
      <c r="E127" s="45" t="s">
        <v>90</v>
      </c>
      <c r="F127" s="107">
        <v>123.71134020618557</v>
      </c>
      <c r="G127" s="107">
        <v>247.55700325732897</v>
      </c>
      <c r="H127" s="107">
        <v>259.13621262458474</v>
      </c>
      <c r="I127" s="107">
        <v>381.38332255979316</v>
      </c>
      <c r="J127" s="107">
        <v>196.54088050314465</v>
      </c>
      <c r="K127" s="107">
        <v>230.56494447126991</v>
      </c>
      <c r="L127" s="107">
        <v>103.09278350515464</v>
      </c>
      <c r="M127" s="107">
        <v>195.43973941368077</v>
      </c>
      <c r="N127" s="107">
        <v>179.40199335548172</v>
      </c>
      <c r="O127" s="107">
        <v>252.1008403361345</v>
      </c>
      <c r="P127" s="107">
        <v>125.78616352201257</v>
      </c>
      <c r="Q127" s="107">
        <v>165.37904394012554</v>
      </c>
      <c r="R127" s="107">
        <v>12.371134020618557</v>
      </c>
      <c r="S127" s="107">
        <v>19.54397394136808</v>
      </c>
      <c r="T127" s="107">
        <v>33.222591362126252</v>
      </c>
      <c r="U127" s="107">
        <v>45.248868778280546</v>
      </c>
      <c r="V127" s="107">
        <v>7.8616352201257866</v>
      </c>
      <c r="W127" s="107">
        <v>22.935779816513762</v>
      </c>
      <c r="X127" s="107">
        <v>8.247422680412372</v>
      </c>
      <c r="Y127" s="107">
        <v>32.573289902280131</v>
      </c>
      <c r="Z127" s="107">
        <v>46.511627906976742</v>
      </c>
      <c r="AA127" s="107">
        <v>84.033613445378165</v>
      </c>
      <c r="AB127" s="107">
        <v>62.893081761006293</v>
      </c>
      <c r="AC127" s="107">
        <v>42.250120714630611</v>
      </c>
    </row>
    <row r="128" spans="1:29" s="27" customFormat="1" ht="12.75">
      <c r="A128" s="111">
        <v>6</v>
      </c>
      <c r="B128" s="111">
        <v>4</v>
      </c>
      <c r="C128" s="111">
        <v>3</v>
      </c>
      <c r="D128" s="95">
        <v>570028</v>
      </c>
      <c r="E128" s="45" t="s">
        <v>120</v>
      </c>
      <c r="F128" s="107">
        <v>224.79126525369298</v>
      </c>
      <c r="G128" s="107">
        <v>805.16898608349902</v>
      </c>
      <c r="H128" s="107">
        <v>767.80758556891772</v>
      </c>
      <c r="I128" s="107">
        <v>634.78977741137669</v>
      </c>
      <c r="J128" s="107">
        <v>392.92730844793709</v>
      </c>
      <c r="K128" s="107">
        <v>537.87234042553189</v>
      </c>
      <c r="L128" s="107">
        <v>179.83301220295439</v>
      </c>
      <c r="M128" s="107">
        <v>685.88469184890653</v>
      </c>
      <c r="N128" s="107">
        <v>656.79925994449582</v>
      </c>
      <c r="O128" s="107">
        <v>469.90931574608408</v>
      </c>
      <c r="P128" s="107">
        <v>314.34184675834967</v>
      </c>
      <c r="Q128" s="107">
        <v>437.44680851063833</v>
      </c>
      <c r="R128" s="107">
        <v>44.958253050738598</v>
      </c>
      <c r="S128" s="107">
        <v>69.582504970178917</v>
      </c>
      <c r="T128" s="107">
        <v>64.754856614246066</v>
      </c>
      <c r="U128" s="107">
        <v>65.952184666117077</v>
      </c>
      <c r="V128" s="107">
        <v>19.646365422396855</v>
      </c>
      <c r="W128" s="107">
        <v>52.765957446808514</v>
      </c>
      <c r="X128" s="107">
        <v>0</v>
      </c>
      <c r="Y128" s="107">
        <v>49.70178926441352</v>
      </c>
      <c r="Z128" s="107">
        <v>46.253469010175756</v>
      </c>
      <c r="AA128" s="107">
        <v>98.928276999175594</v>
      </c>
      <c r="AB128" s="107">
        <v>58.939096267190571</v>
      </c>
      <c r="AC128" s="107">
        <v>47.659574468085104</v>
      </c>
    </row>
    <row r="129" spans="1:29" s="27" customFormat="1" ht="12.75">
      <c r="A129" s="111">
        <v>6</v>
      </c>
      <c r="B129" s="111">
        <v>4</v>
      </c>
      <c r="C129" s="111">
        <v>3</v>
      </c>
      <c r="D129" s="95">
        <v>378024</v>
      </c>
      <c r="E129" s="45" t="s">
        <v>81</v>
      </c>
      <c r="F129" s="107">
        <v>474.33398310591303</v>
      </c>
      <c r="G129" s="107">
        <v>558.37563451776668</v>
      </c>
      <c r="H129" s="107">
        <v>524.30886558627287</v>
      </c>
      <c r="I129" s="107">
        <v>333.90410958904118</v>
      </c>
      <c r="J129" s="107">
        <v>230.14959723820488</v>
      </c>
      <c r="K129" s="107">
        <v>431.37254901960796</v>
      </c>
      <c r="L129" s="107">
        <v>363.87264457439903</v>
      </c>
      <c r="M129" s="107">
        <v>446.70050761421334</v>
      </c>
      <c r="N129" s="107">
        <v>409.91420400381332</v>
      </c>
      <c r="O129" s="107">
        <v>231.16438356164383</v>
      </c>
      <c r="P129" s="107">
        <v>126.58227848101269</v>
      </c>
      <c r="Q129" s="107">
        <v>322.63814616755803</v>
      </c>
      <c r="R129" s="107">
        <v>77.972709551656948</v>
      </c>
      <c r="S129" s="107">
        <v>91.370558375634488</v>
      </c>
      <c r="T129" s="107">
        <v>19.065776930409921</v>
      </c>
      <c r="U129" s="107">
        <v>34.246575342465775</v>
      </c>
      <c r="V129" s="107">
        <v>46.029919447640978</v>
      </c>
      <c r="W129" s="107">
        <v>55.258467023172912</v>
      </c>
      <c r="X129" s="107">
        <v>32.488628979857054</v>
      </c>
      <c r="Y129" s="107">
        <v>20.304568527918782</v>
      </c>
      <c r="Z129" s="107">
        <v>95.328884652049595</v>
      </c>
      <c r="AA129" s="107">
        <v>68.493150684931535</v>
      </c>
      <c r="AB129" s="107">
        <v>57.537399309551212</v>
      </c>
      <c r="AC129" s="107">
        <v>53.47593582887702</v>
      </c>
    </row>
    <row r="130" spans="1:29" s="27" customFormat="1" ht="12.75">
      <c r="A130" s="111">
        <v>6</v>
      </c>
      <c r="B130" s="111">
        <v>4</v>
      </c>
      <c r="C130" s="111">
        <v>3</v>
      </c>
      <c r="D130" s="95">
        <v>962052</v>
      </c>
      <c r="E130" s="45" t="s">
        <v>154</v>
      </c>
      <c r="F130" s="107">
        <v>193.16493313521551</v>
      </c>
      <c r="G130" s="107">
        <v>412.73584905660374</v>
      </c>
      <c r="H130" s="107">
        <v>408.36653386454179</v>
      </c>
      <c r="I130" s="107">
        <v>694.58631256384058</v>
      </c>
      <c r="J130" s="107">
        <v>75.566750629722932</v>
      </c>
      <c r="K130" s="107">
        <v>354.05351036008852</v>
      </c>
      <c r="L130" s="107">
        <v>163.44725111441309</v>
      </c>
      <c r="M130" s="107">
        <v>224.0566037735849</v>
      </c>
      <c r="N130" s="107">
        <v>239.04382470119521</v>
      </c>
      <c r="O130" s="107">
        <v>132.78855975485189</v>
      </c>
      <c r="P130" s="107">
        <v>25.188916876574307</v>
      </c>
      <c r="Q130" s="107">
        <v>160.93341380004023</v>
      </c>
      <c r="R130" s="107">
        <v>29.717682020802375</v>
      </c>
      <c r="S130" s="107">
        <v>106.13207547169814</v>
      </c>
      <c r="T130" s="107">
        <v>99.601593625498012</v>
      </c>
      <c r="U130" s="107">
        <v>112.35955056179772</v>
      </c>
      <c r="V130" s="107">
        <v>25.188916876574318</v>
      </c>
      <c r="W130" s="107">
        <v>72.420036210018097</v>
      </c>
      <c r="X130" s="107">
        <v>0</v>
      </c>
      <c r="Y130" s="107">
        <v>82.547169811320771</v>
      </c>
      <c r="Z130" s="107">
        <v>69.721115537848618</v>
      </c>
      <c r="AA130" s="107">
        <v>449.43820224719104</v>
      </c>
      <c r="AB130" s="107">
        <v>25.188916876574307</v>
      </c>
      <c r="AC130" s="107">
        <v>120.70006035003018</v>
      </c>
    </row>
    <row r="131" spans="1:29" s="27" customFormat="1" ht="12.75">
      <c r="A131" s="111">
        <v>6</v>
      </c>
      <c r="B131" s="111">
        <v>4</v>
      </c>
      <c r="C131" s="111">
        <v>3</v>
      </c>
      <c r="D131" s="95">
        <v>770032</v>
      </c>
      <c r="E131" s="45" t="s">
        <v>131</v>
      </c>
      <c r="F131" s="107">
        <v>290.96477794793259</v>
      </c>
      <c r="G131" s="107">
        <v>574.71264367816093</v>
      </c>
      <c r="H131" s="107">
        <v>390.90262970859982</v>
      </c>
      <c r="I131" s="107">
        <v>449.14134742404235</v>
      </c>
      <c r="J131" s="107">
        <v>160.857908847185</v>
      </c>
      <c r="K131" s="107">
        <v>373.76779846659366</v>
      </c>
      <c r="L131" s="107">
        <v>224.60438999489531</v>
      </c>
      <c r="M131" s="107">
        <v>413.79310344827587</v>
      </c>
      <c r="N131" s="107">
        <v>234.54157782515992</v>
      </c>
      <c r="O131" s="107">
        <v>191.54557463672396</v>
      </c>
      <c r="P131" s="107">
        <v>80.428954423592501</v>
      </c>
      <c r="Q131" s="107">
        <v>231.38006571741511</v>
      </c>
      <c r="R131" s="107">
        <v>61.255742725880545</v>
      </c>
      <c r="S131" s="107">
        <v>153.2567049808429</v>
      </c>
      <c r="T131" s="107">
        <v>142.14641080312725</v>
      </c>
      <c r="U131" s="107">
        <v>118.89035667107007</v>
      </c>
      <c r="V131" s="107">
        <v>17.873100983020553</v>
      </c>
      <c r="W131" s="107">
        <v>98.57612267250822</v>
      </c>
      <c r="X131" s="107">
        <v>5.1046452271567127</v>
      </c>
      <c r="Y131" s="107">
        <v>7.6628352490421454</v>
      </c>
      <c r="Z131" s="107">
        <v>14.214641080312726</v>
      </c>
      <c r="AA131" s="107">
        <v>138.70541611624839</v>
      </c>
      <c r="AB131" s="107">
        <v>62.555853440571951</v>
      </c>
      <c r="AC131" s="107">
        <v>43.811610076670327</v>
      </c>
    </row>
    <row r="132" spans="1:29" s="27" customFormat="1" ht="12.75">
      <c r="A132" s="111">
        <v>6</v>
      </c>
      <c r="B132" s="111">
        <v>4</v>
      </c>
      <c r="C132" s="111">
        <v>3</v>
      </c>
      <c r="D132" s="95">
        <v>374036</v>
      </c>
      <c r="E132" s="45" t="s">
        <v>76</v>
      </c>
      <c r="F132" s="107">
        <v>284.95102404274269</v>
      </c>
      <c r="G132" s="107">
        <v>440.41450777202084</v>
      </c>
      <c r="H132" s="107">
        <v>607.34463276836163</v>
      </c>
      <c r="I132" s="107">
        <v>552.35903337169157</v>
      </c>
      <c r="J132" s="107">
        <v>316.95721077654525</v>
      </c>
      <c r="K132" s="107">
        <v>431.39166463563242</v>
      </c>
      <c r="L132" s="107">
        <v>231.52270703472846</v>
      </c>
      <c r="M132" s="107">
        <v>297.92746113989642</v>
      </c>
      <c r="N132" s="107">
        <v>381.35593220338984</v>
      </c>
      <c r="O132" s="107">
        <v>368.23935558112771</v>
      </c>
      <c r="P132" s="107">
        <v>95.087163232963576</v>
      </c>
      <c r="Q132" s="107">
        <v>277.84547891786497</v>
      </c>
      <c r="R132" s="107">
        <v>53.428317008014254</v>
      </c>
      <c r="S132" s="107">
        <v>64.766839378238359</v>
      </c>
      <c r="T132" s="107">
        <v>127.11864406779657</v>
      </c>
      <c r="U132" s="107">
        <v>115.07479861910244</v>
      </c>
      <c r="V132" s="107">
        <v>15.847860538827259</v>
      </c>
      <c r="W132" s="107">
        <v>75.554472337314166</v>
      </c>
      <c r="X132" s="107">
        <v>0</v>
      </c>
      <c r="Y132" s="107">
        <v>77.720207253886016</v>
      </c>
      <c r="Z132" s="107">
        <v>98.870056497175156</v>
      </c>
      <c r="AA132" s="107">
        <v>69.04487917146146</v>
      </c>
      <c r="AB132" s="107">
        <v>206.02218700475441</v>
      </c>
      <c r="AC132" s="107">
        <v>77.991713380453348</v>
      </c>
    </row>
    <row r="133" spans="1:29" s="27" customFormat="1" ht="12.75">
      <c r="A133" s="111">
        <v>6</v>
      </c>
      <c r="B133" s="111">
        <v>4</v>
      </c>
      <c r="C133" s="111">
        <v>3</v>
      </c>
      <c r="D133" s="95">
        <v>754028</v>
      </c>
      <c r="E133" s="45" t="s">
        <v>269</v>
      </c>
      <c r="F133" s="107">
        <v>121.63656468853668</v>
      </c>
      <c r="G133" s="107">
        <v>291.49315883402733</v>
      </c>
      <c r="H133" s="107">
        <v>281.53762858689765</v>
      </c>
      <c r="I133" s="107">
        <v>269.87242394504409</v>
      </c>
      <c r="J133" s="107">
        <v>223.49570200573064</v>
      </c>
      <c r="K133" s="107">
        <v>227.4541101356744</v>
      </c>
      <c r="L133" s="107">
        <v>103.2067821599705</v>
      </c>
      <c r="M133" s="107">
        <v>226.05591909577635</v>
      </c>
      <c r="N133" s="107">
        <v>162.4255549539794</v>
      </c>
      <c r="O133" s="107">
        <v>112.85574092247298</v>
      </c>
      <c r="P133" s="107">
        <v>114.61318051575931</v>
      </c>
      <c r="Q133" s="107">
        <v>138.66719872306464</v>
      </c>
      <c r="R133" s="107">
        <v>18.429782528566165</v>
      </c>
      <c r="S133" s="107">
        <v>53.53955978584176</v>
      </c>
      <c r="T133" s="107">
        <v>64.970221981591777</v>
      </c>
      <c r="U133" s="107">
        <v>78.50834151128555</v>
      </c>
      <c r="V133" s="107">
        <v>0</v>
      </c>
      <c r="W133" s="107">
        <v>41.899441340782126</v>
      </c>
      <c r="X133" s="107">
        <v>0</v>
      </c>
      <c r="Y133" s="107">
        <v>11.897679952409282</v>
      </c>
      <c r="Z133" s="107">
        <v>54.14185165132649</v>
      </c>
      <c r="AA133" s="107">
        <v>78.50834151128555</v>
      </c>
      <c r="AB133" s="107">
        <v>108.88252148997137</v>
      </c>
      <c r="AC133" s="107">
        <v>46.887470071827615</v>
      </c>
    </row>
    <row r="134" spans="1:29" s="27" customFormat="1" ht="12.75">
      <c r="A134" s="111">
        <v>6</v>
      </c>
      <c r="B134" s="111">
        <v>4</v>
      </c>
      <c r="C134" s="111">
        <v>3</v>
      </c>
      <c r="D134" s="95">
        <v>382048</v>
      </c>
      <c r="E134" s="45" t="s">
        <v>91</v>
      </c>
      <c r="F134" s="107">
        <v>83.391243919388458</v>
      </c>
      <c r="G134" s="107">
        <v>97.560975609756099</v>
      </c>
      <c r="H134" s="107">
        <v>144.92753623188406</v>
      </c>
      <c r="I134" s="107">
        <v>112.25444340505145</v>
      </c>
      <c r="J134" s="107">
        <v>187.35362997658081</v>
      </c>
      <c r="K134" s="107">
        <v>119.8819623755072</v>
      </c>
      <c r="L134" s="107">
        <v>69.492703266157051</v>
      </c>
      <c r="M134" s="107">
        <v>29.26829268292683</v>
      </c>
      <c r="N134" s="107">
        <v>86.956521739130437</v>
      </c>
      <c r="O134" s="107">
        <v>37.418147801683816</v>
      </c>
      <c r="P134" s="107">
        <v>93.676814988290403</v>
      </c>
      <c r="Q134" s="107">
        <v>62.707488011803761</v>
      </c>
      <c r="R134" s="107">
        <v>6.9492703266157072</v>
      </c>
      <c r="S134" s="107">
        <v>68.292682926829272</v>
      </c>
      <c r="T134" s="107">
        <v>28.985507246376812</v>
      </c>
      <c r="U134" s="107">
        <v>46.772684752104766</v>
      </c>
      <c r="V134" s="107">
        <v>35.128805620608901</v>
      </c>
      <c r="W134" s="107">
        <v>35.042419771302107</v>
      </c>
      <c r="X134" s="107">
        <v>6.9492703266157054</v>
      </c>
      <c r="Y134" s="107">
        <v>0</v>
      </c>
      <c r="Z134" s="107">
        <v>28.985507246376809</v>
      </c>
      <c r="AA134" s="107">
        <v>28.063610851262855</v>
      </c>
      <c r="AB134" s="107">
        <v>58.548009367681502</v>
      </c>
      <c r="AC134" s="107">
        <v>22.132054592401328</v>
      </c>
    </row>
    <row r="135" spans="1:29" s="27" customFormat="1" ht="12.75">
      <c r="A135" s="111">
        <v>6</v>
      </c>
      <c r="B135" s="111">
        <v>4</v>
      </c>
      <c r="C135" s="111">
        <v>3</v>
      </c>
      <c r="D135" s="95">
        <v>170032</v>
      </c>
      <c r="E135" s="45" t="s">
        <v>51</v>
      </c>
      <c r="F135" s="107">
        <v>103.59536867763558</v>
      </c>
      <c r="G135" s="107">
        <v>278.31094049904033</v>
      </c>
      <c r="H135" s="107">
        <v>444.64609800362979</v>
      </c>
      <c r="I135" s="107">
        <v>210.26072329688813</v>
      </c>
      <c r="J135" s="107">
        <v>11.123470522803114</v>
      </c>
      <c r="K135" s="107">
        <v>206.02758385833476</v>
      </c>
      <c r="L135" s="107">
        <v>67.03229737964655</v>
      </c>
      <c r="M135" s="107">
        <v>143.95393474088297</v>
      </c>
      <c r="N135" s="107">
        <v>217.78584392014517</v>
      </c>
      <c r="O135" s="107">
        <v>84.104289318755278</v>
      </c>
      <c r="P135" s="107">
        <v>11.123470522803114</v>
      </c>
      <c r="Q135" s="107">
        <v>103.86514558147455</v>
      </c>
      <c r="R135" s="107">
        <v>36.563071297989033</v>
      </c>
      <c r="S135" s="107">
        <v>115.16314779270634</v>
      </c>
      <c r="T135" s="107">
        <v>136.11615245009082</v>
      </c>
      <c r="U135" s="107">
        <v>75.693860386879706</v>
      </c>
      <c r="V135" s="107">
        <v>0</v>
      </c>
      <c r="W135" s="107">
        <v>71.513706793802157</v>
      </c>
      <c r="X135" s="107">
        <v>0</v>
      </c>
      <c r="Y135" s="107">
        <v>19.193857965451059</v>
      </c>
      <c r="Z135" s="107">
        <v>90.744101633393811</v>
      </c>
      <c r="AA135" s="107">
        <v>50.462573591253168</v>
      </c>
      <c r="AB135" s="107">
        <v>0</v>
      </c>
      <c r="AC135" s="107">
        <v>30.648731483058061</v>
      </c>
    </row>
    <row r="136" spans="1:29" s="27" customFormat="1" ht="12.75">
      <c r="A136" s="111">
        <v>6</v>
      </c>
      <c r="B136" s="111">
        <v>4</v>
      </c>
      <c r="C136" s="111">
        <v>3</v>
      </c>
      <c r="D136" s="95">
        <v>378028</v>
      </c>
      <c r="E136" s="45" t="s">
        <v>82</v>
      </c>
      <c r="F136" s="107">
        <v>222.89156626506025</v>
      </c>
      <c r="G136" s="107">
        <v>356.13870665417062</v>
      </c>
      <c r="H136" s="107">
        <v>232.55813953488371</v>
      </c>
      <c r="I136" s="107">
        <v>250.21570319240723</v>
      </c>
      <c r="J136" s="107">
        <v>103.5673187571922</v>
      </c>
      <c r="K136" s="107">
        <v>236.64638269100743</v>
      </c>
      <c r="L136" s="107">
        <v>192.77108433734941</v>
      </c>
      <c r="M136" s="107">
        <v>290.53420805998121</v>
      </c>
      <c r="N136" s="107">
        <v>189.49181739879413</v>
      </c>
      <c r="O136" s="107">
        <v>120.79378774805869</v>
      </c>
      <c r="P136" s="107">
        <v>11.507479861910245</v>
      </c>
      <c r="Q136" s="107">
        <v>169.03313049357675</v>
      </c>
      <c r="R136" s="107">
        <v>18.07228915662651</v>
      </c>
      <c r="S136" s="107">
        <v>46.860356138706649</v>
      </c>
      <c r="T136" s="107">
        <v>17.226528854435834</v>
      </c>
      <c r="U136" s="107">
        <v>43.140638481449528</v>
      </c>
      <c r="V136" s="107">
        <v>11.507479861910241</v>
      </c>
      <c r="W136" s="107">
        <v>27.045300878972277</v>
      </c>
      <c r="X136" s="107">
        <v>12.048192771084334</v>
      </c>
      <c r="Y136" s="107">
        <v>18.744142455482663</v>
      </c>
      <c r="Z136" s="107">
        <v>25.839793281653755</v>
      </c>
      <c r="AA136" s="107">
        <v>86.281276962899057</v>
      </c>
      <c r="AB136" s="107">
        <v>80.552359033371715</v>
      </c>
      <c r="AC136" s="107">
        <v>40.56795131845842</v>
      </c>
    </row>
    <row r="137" spans="1:29" s="27" customFormat="1" ht="12.75">
      <c r="A137" s="111">
        <v>6</v>
      </c>
      <c r="B137" s="111">
        <v>4</v>
      </c>
      <c r="C137" s="111">
        <v>3</v>
      </c>
      <c r="D137" s="95">
        <v>958040</v>
      </c>
      <c r="E137" s="45" t="s">
        <v>147</v>
      </c>
      <c r="F137" s="107">
        <v>149.62593516209481</v>
      </c>
      <c r="G137" s="107">
        <v>307.50307503075032</v>
      </c>
      <c r="H137" s="107">
        <v>326.53061224489801</v>
      </c>
      <c r="I137" s="107">
        <v>347.09193245778613</v>
      </c>
      <c r="J137" s="107">
        <v>145.10278113663844</v>
      </c>
      <c r="K137" s="107">
        <v>253.63059930456126</v>
      </c>
      <c r="L137" s="107">
        <v>116.37572734829595</v>
      </c>
      <c r="M137" s="107">
        <v>258.30258302583024</v>
      </c>
      <c r="N137" s="107">
        <v>234.69387755102042</v>
      </c>
      <c r="O137" s="107">
        <v>187.61726078799251</v>
      </c>
      <c r="P137" s="107">
        <v>60.459492140266022</v>
      </c>
      <c r="Q137" s="107">
        <v>169.76886888934342</v>
      </c>
      <c r="R137" s="107">
        <v>33.250207813798838</v>
      </c>
      <c r="S137" s="107">
        <v>36.900369003690038</v>
      </c>
      <c r="T137" s="107">
        <v>51.020408163265323</v>
      </c>
      <c r="U137" s="107">
        <v>75.046904315196997</v>
      </c>
      <c r="V137" s="107">
        <v>48.367593712212809</v>
      </c>
      <c r="W137" s="107">
        <v>49.089793413786047</v>
      </c>
      <c r="X137" s="107">
        <v>0</v>
      </c>
      <c r="Y137" s="107">
        <v>12.300123001230013</v>
      </c>
      <c r="Z137" s="107">
        <v>40.816326530612251</v>
      </c>
      <c r="AA137" s="107">
        <v>84.427767354596625</v>
      </c>
      <c r="AB137" s="107">
        <v>36.27569528415961</v>
      </c>
      <c r="AC137" s="107">
        <v>34.771937001431787</v>
      </c>
    </row>
    <row r="138" spans="1:29" s="27" customFormat="1" ht="12.75">
      <c r="A138" s="111">
        <v>6</v>
      </c>
      <c r="B138" s="111">
        <v>4</v>
      </c>
      <c r="C138" s="111">
        <v>3</v>
      </c>
      <c r="D138" s="95">
        <v>954028</v>
      </c>
      <c r="E138" s="45" t="s">
        <v>143</v>
      </c>
      <c r="F138" s="107">
        <v>128</v>
      </c>
      <c r="G138" s="107">
        <v>430.24771838331156</v>
      </c>
      <c r="H138" s="107">
        <v>260.75619295958285</v>
      </c>
      <c r="I138" s="107">
        <v>468.75</v>
      </c>
      <c r="J138" s="107">
        <v>154.92957746478874</v>
      </c>
      <c r="K138" s="107">
        <v>277.90432801822323</v>
      </c>
      <c r="L138" s="107">
        <v>104</v>
      </c>
      <c r="M138" s="107">
        <v>286.83181225554114</v>
      </c>
      <c r="N138" s="107">
        <v>182.529335071708</v>
      </c>
      <c r="O138" s="107">
        <v>290.17857142857144</v>
      </c>
      <c r="P138" s="107">
        <v>98.591549295774655</v>
      </c>
      <c r="Q138" s="107">
        <v>186.78815489749431</v>
      </c>
      <c r="R138" s="107">
        <v>24.000000000000007</v>
      </c>
      <c r="S138" s="107">
        <v>130.37809647979137</v>
      </c>
      <c r="T138" s="107">
        <v>78.226857887874843</v>
      </c>
      <c r="U138" s="107">
        <v>89.285714285714292</v>
      </c>
      <c r="V138" s="107">
        <v>14.084507042253522</v>
      </c>
      <c r="W138" s="107">
        <v>63.781321184510247</v>
      </c>
      <c r="X138" s="107">
        <v>0</v>
      </c>
      <c r="Y138" s="107">
        <v>13.03780964797914</v>
      </c>
      <c r="Z138" s="107">
        <v>0</v>
      </c>
      <c r="AA138" s="107">
        <v>89.285714285714278</v>
      </c>
      <c r="AB138" s="107">
        <v>42.25352112676056</v>
      </c>
      <c r="AC138" s="107">
        <v>27.33485193621868</v>
      </c>
    </row>
    <row r="139" spans="1:29" s="27" customFormat="1" ht="12.75">
      <c r="A139" s="111">
        <v>6</v>
      </c>
      <c r="B139" s="111">
        <v>4</v>
      </c>
      <c r="C139" s="111">
        <v>3</v>
      </c>
      <c r="D139" s="95">
        <v>958044</v>
      </c>
      <c r="E139" s="45" t="s">
        <v>148</v>
      </c>
      <c r="F139" s="107">
        <v>19.442644199611149</v>
      </c>
      <c r="G139" s="107">
        <v>67.264573991031398</v>
      </c>
      <c r="H139" s="107">
        <v>134.35700575815738</v>
      </c>
      <c r="I139" s="107">
        <v>90.163934426229517</v>
      </c>
      <c r="J139" s="107">
        <v>235.57126030624261</v>
      </c>
      <c r="K139" s="107">
        <v>97.367472051929326</v>
      </c>
      <c r="L139" s="107">
        <v>12.961762799740765</v>
      </c>
      <c r="M139" s="107">
        <v>33.632286995515699</v>
      </c>
      <c r="N139" s="107">
        <v>47.984644913627633</v>
      </c>
      <c r="O139" s="107">
        <v>16.393442622950818</v>
      </c>
      <c r="P139" s="107">
        <v>0</v>
      </c>
      <c r="Q139" s="107">
        <v>21.637216011539852</v>
      </c>
      <c r="R139" s="107">
        <v>6.4808813998703823</v>
      </c>
      <c r="S139" s="107">
        <v>33.632286995515699</v>
      </c>
      <c r="T139" s="107">
        <v>76.775431861804222</v>
      </c>
      <c r="U139" s="107">
        <v>49.180327868852466</v>
      </c>
      <c r="V139" s="107">
        <v>212.01413427561832</v>
      </c>
      <c r="W139" s="107">
        <v>64.911648034619546</v>
      </c>
      <c r="X139" s="107">
        <v>0</v>
      </c>
      <c r="Y139" s="107">
        <v>0</v>
      </c>
      <c r="Z139" s="107">
        <v>9.5969289827255277</v>
      </c>
      <c r="AA139" s="107">
        <v>24.590163934426233</v>
      </c>
      <c r="AB139" s="107">
        <v>23.557126030624261</v>
      </c>
      <c r="AC139" s="107">
        <v>10.818608005769926</v>
      </c>
    </row>
    <row r="140" spans="1:29" s="27" customFormat="1" ht="12.75">
      <c r="A140" s="111">
        <v>6</v>
      </c>
      <c r="B140" s="111">
        <v>4</v>
      </c>
      <c r="C140" s="111">
        <v>3</v>
      </c>
      <c r="D140" s="95">
        <v>754044</v>
      </c>
      <c r="E140" s="45" t="s">
        <v>220</v>
      </c>
      <c r="F140" s="107">
        <v>152.96367112810708</v>
      </c>
      <c r="G140" s="107">
        <v>301.50753768844214</v>
      </c>
      <c r="H140" s="107">
        <v>298.50746268656712</v>
      </c>
      <c r="I140" s="107">
        <v>382.46268656716416</v>
      </c>
      <c r="J140" s="107">
        <v>350.10940919037199</v>
      </c>
      <c r="K140" s="107">
        <v>282.62826282628265</v>
      </c>
      <c r="L140" s="107">
        <v>121.09623964308477</v>
      </c>
      <c r="M140" s="107">
        <v>241.20603015075369</v>
      </c>
      <c r="N140" s="107">
        <v>238.80597014925371</v>
      </c>
      <c r="O140" s="107">
        <v>233.20895522388062</v>
      </c>
      <c r="P140" s="107">
        <v>175.05470459518597</v>
      </c>
      <c r="Q140" s="107">
        <v>194.41944194419438</v>
      </c>
      <c r="R140" s="107">
        <v>31.867431485022301</v>
      </c>
      <c r="S140" s="107">
        <v>60.301507537688451</v>
      </c>
      <c r="T140" s="107">
        <v>29.850746268656717</v>
      </c>
      <c r="U140" s="107">
        <v>37.313432835820883</v>
      </c>
      <c r="V140" s="107">
        <v>54.704595185995629</v>
      </c>
      <c r="W140" s="107">
        <v>41.404140414041407</v>
      </c>
      <c r="X140" s="107">
        <v>0</v>
      </c>
      <c r="Y140" s="107">
        <v>0</v>
      </c>
      <c r="Z140" s="107">
        <v>29.850746268656728</v>
      </c>
      <c r="AA140" s="107">
        <v>111.94029850746269</v>
      </c>
      <c r="AB140" s="107">
        <v>120.35010940919038</v>
      </c>
      <c r="AC140" s="107">
        <v>46.804680468046797</v>
      </c>
    </row>
    <row r="141" spans="1:29" s="27" customFormat="1" ht="12.75">
      <c r="A141" s="111">
        <v>6</v>
      </c>
      <c r="B141" s="111">
        <v>4</v>
      </c>
      <c r="C141" s="111">
        <v>3</v>
      </c>
      <c r="D141" s="95">
        <v>974044</v>
      </c>
      <c r="E141" s="45" t="s">
        <v>159</v>
      </c>
      <c r="F141" s="107">
        <v>321.0272873194221</v>
      </c>
      <c r="G141" s="107">
        <v>371.28712871287127</v>
      </c>
      <c r="H141" s="107">
        <v>425.28735632183901</v>
      </c>
      <c r="I141" s="107">
        <v>405.26849037487335</v>
      </c>
      <c r="J141" s="107">
        <v>300.13642564802183</v>
      </c>
      <c r="K141" s="107">
        <v>363.91042204995694</v>
      </c>
      <c r="L141" s="107">
        <v>208.6677367576244</v>
      </c>
      <c r="M141" s="107">
        <v>173.26732673267327</v>
      </c>
      <c r="N141" s="107">
        <v>206.89655172413794</v>
      </c>
      <c r="O141" s="107">
        <v>202.63424518743668</v>
      </c>
      <c r="P141" s="107">
        <v>218.28103683492498</v>
      </c>
      <c r="Q141" s="107">
        <v>202.41171403962102</v>
      </c>
      <c r="R141" s="107">
        <v>80.256821829855568</v>
      </c>
      <c r="S141" s="107">
        <v>136.13861386138615</v>
      </c>
      <c r="T141" s="107">
        <v>80.459770114942515</v>
      </c>
      <c r="U141" s="107">
        <v>40.526849037487345</v>
      </c>
      <c r="V141" s="107">
        <v>40.927694406548447</v>
      </c>
      <c r="W141" s="107">
        <v>75.366063738156782</v>
      </c>
      <c r="X141" s="107">
        <v>32.102728731942214</v>
      </c>
      <c r="Y141" s="107">
        <v>61.881188118811892</v>
      </c>
      <c r="Z141" s="107">
        <v>137.93103448275858</v>
      </c>
      <c r="AA141" s="107">
        <v>162.10739614994938</v>
      </c>
      <c r="AB141" s="107">
        <v>40.92769440654844</v>
      </c>
      <c r="AC141" s="107">
        <v>86.132644272179164</v>
      </c>
    </row>
    <row r="142" spans="1:29" s="27" customFormat="1" ht="12.75">
      <c r="A142" s="111">
        <v>6</v>
      </c>
      <c r="B142" s="111">
        <v>4</v>
      </c>
      <c r="C142" s="111">
        <v>3</v>
      </c>
      <c r="D142" s="95">
        <v>378032</v>
      </c>
      <c r="E142" s="45" t="s">
        <v>83</v>
      </c>
      <c r="F142" s="107">
        <v>184.5207585853409</v>
      </c>
      <c r="G142" s="107">
        <v>294.37229437229439</v>
      </c>
      <c r="H142" s="107">
        <v>366.66666666666674</v>
      </c>
      <c r="I142" s="107">
        <v>429.01716068642764</v>
      </c>
      <c r="J142" s="107">
        <v>370.00973709834466</v>
      </c>
      <c r="K142" s="107">
        <v>312.92517006802723</v>
      </c>
      <c r="L142" s="107">
        <v>153.76729882111741</v>
      </c>
      <c r="M142" s="107">
        <v>242.42424242424238</v>
      </c>
      <c r="N142" s="107">
        <v>241.66666666666674</v>
      </c>
      <c r="O142" s="107">
        <v>234.00936037441505</v>
      </c>
      <c r="P142" s="107">
        <v>126.58227848101268</v>
      </c>
      <c r="Q142" s="107">
        <v>196.52305366591082</v>
      </c>
      <c r="R142" s="107">
        <v>25.627883136852908</v>
      </c>
      <c r="S142" s="107">
        <v>25.974025974025977</v>
      </c>
      <c r="T142" s="107">
        <v>66.666666666666657</v>
      </c>
      <c r="U142" s="107">
        <v>54.602184087363504</v>
      </c>
      <c r="V142" s="107">
        <v>97.37098344693284</v>
      </c>
      <c r="W142" s="107">
        <v>49.886621315192741</v>
      </c>
      <c r="X142" s="107">
        <v>5.1255766273705792</v>
      </c>
      <c r="Y142" s="107">
        <v>25.974025974025974</v>
      </c>
      <c r="Z142" s="107">
        <v>58.333333333333343</v>
      </c>
      <c r="AA142" s="107">
        <v>140.40561622464904</v>
      </c>
      <c r="AB142" s="107">
        <v>146.05647517039918</v>
      </c>
      <c r="AC142" s="107">
        <v>66.51549508692365</v>
      </c>
    </row>
    <row r="143" spans="1:29" s="27" customFormat="1" ht="12.75">
      <c r="A143" s="111">
        <v>6</v>
      </c>
      <c r="B143" s="111">
        <v>4</v>
      </c>
      <c r="C143" s="111">
        <v>3</v>
      </c>
      <c r="D143" s="95">
        <v>954032</v>
      </c>
      <c r="E143" s="45" t="s">
        <v>144</v>
      </c>
      <c r="F143" s="107">
        <v>373.29504666188086</v>
      </c>
      <c r="G143" s="107">
        <v>482.20436280137767</v>
      </c>
      <c r="H143" s="107">
        <v>501.04384133611688</v>
      </c>
      <c r="I143" s="107">
        <v>512.0772946859903</v>
      </c>
      <c r="J143" s="107">
        <v>367.64705882352945</v>
      </c>
      <c r="K143" s="107">
        <v>443.52454169130692</v>
      </c>
      <c r="L143" s="107">
        <v>272.79253409906676</v>
      </c>
      <c r="M143" s="107">
        <v>298.50746268656712</v>
      </c>
      <c r="N143" s="107">
        <v>313.15240083507308</v>
      </c>
      <c r="O143" s="107">
        <v>309.17874396135267</v>
      </c>
      <c r="P143" s="107">
        <v>220.58823529411765</v>
      </c>
      <c r="Q143" s="107">
        <v>283.85570668243645</v>
      </c>
      <c r="R143" s="107">
        <v>57.430007178750898</v>
      </c>
      <c r="S143" s="107">
        <v>172.21584385763487</v>
      </c>
      <c r="T143" s="107">
        <v>125.26096033402918</v>
      </c>
      <c r="U143" s="107">
        <v>96.618357487922722</v>
      </c>
      <c r="V143" s="107">
        <v>12.254901960784313</v>
      </c>
      <c r="W143" s="107">
        <v>90.676128523556059</v>
      </c>
      <c r="X143" s="107">
        <v>43.07250538406317</v>
      </c>
      <c r="Y143" s="107">
        <v>11.481056257175664</v>
      </c>
      <c r="Z143" s="107">
        <v>62.630480167014632</v>
      </c>
      <c r="AA143" s="107">
        <v>106.28019323671501</v>
      </c>
      <c r="AB143" s="107">
        <v>134.80392156862749</v>
      </c>
      <c r="AC143" s="107">
        <v>68.992706485314415</v>
      </c>
    </row>
    <row r="144" spans="1:29" s="27" customFormat="1" ht="12.75">
      <c r="A144" s="111">
        <v>6</v>
      </c>
      <c r="B144" s="111">
        <v>4</v>
      </c>
      <c r="C144" s="111">
        <v>3</v>
      </c>
      <c r="D144" s="95">
        <v>374048</v>
      </c>
      <c r="E144" s="45" t="s">
        <v>77</v>
      </c>
      <c r="F144" s="107">
        <v>85.470085470085479</v>
      </c>
      <c r="G144" s="107">
        <v>262.84348864994024</v>
      </c>
      <c r="H144" s="107">
        <v>242.02420242024201</v>
      </c>
      <c r="I144" s="107">
        <v>150.30060120240481</v>
      </c>
      <c r="J144" s="107">
        <v>71.090047393364927</v>
      </c>
      <c r="K144" s="107">
        <v>154.24679487179489</v>
      </c>
      <c r="L144" s="107">
        <v>35.612535612535616</v>
      </c>
      <c r="M144" s="107">
        <v>71.684587813620084</v>
      </c>
      <c r="N144" s="107">
        <v>110.01100110011002</v>
      </c>
      <c r="O144" s="107">
        <v>50.100200400801604</v>
      </c>
      <c r="P144" s="107">
        <v>0</v>
      </c>
      <c r="Q144" s="107">
        <v>52.083333333333329</v>
      </c>
      <c r="R144" s="107">
        <v>42.735042735042747</v>
      </c>
      <c r="S144" s="107">
        <v>131.42174432497012</v>
      </c>
      <c r="T144" s="107">
        <v>121.01210121012099</v>
      </c>
      <c r="U144" s="107">
        <v>60.120240480961925</v>
      </c>
      <c r="V144" s="107">
        <v>0</v>
      </c>
      <c r="W144" s="107">
        <v>68.108974358974365</v>
      </c>
      <c r="X144" s="107">
        <v>7.1225071225071233</v>
      </c>
      <c r="Y144" s="107">
        <v>59.737156511350072</v>
      </c>
      <c r="Z144" s="107">
        <v>11.001100110011</v>
      </c>
      <c r="AA144" s="107">
        <v>40.080160320641276</v>
      </c>
      <c r="AB144" s="107">
        <v>71.090047393364927</v>
      </c>
      <c r="AC144" s="107">
        <v>34.054487179487182</v>
      </c>
    </row>
    <row r="145" spans="1:29" s="27" customFormat="1" ht="12.75">
      <c r="A145" s="111">
        <v>6</v>
      </c>
      <c r="B145" s="111">
        <v>4</v>
      </c>
      <c r="C145" s="111">
        <v>3</v>
      </c>
      <c r="D145" s="95">
        <v>374052</v>
      </c>
      <c r="E145" s="45" t="s">
        <v>78</v>
      </c>
      <c r="F145" s="107">
        <v>139.37282229965157</v>
      </c>
      <c r="G145" s="107">
        <v>151.32408575031525</v>
      </c>
      <c r="H145" s="107">
        <v>225.65320665083135</v>
      </c>
      <c r="I145" s="107">
        <v>207.85219399538104</v>
      </c>
      <c r="J145" s="107">
        <v>115.77424023154848</v>
      </c>
      <c r="K145" s="107">
        <v>168.20276497695852</v>
      </c>
      <c r="L145" s="107">
        <v>113.24041811846692</v>
      </c>
      <c r="M145" s="107">
        <v>75.662042875157624</v>
      </c>
      <c r="N145" s="107">
        <v>118.76484560570071</v>
      </c>
      <c r="O145" s="107">
        <v>138.56812933025407</v>
      </c>
      <c r="P145" s="107">
        <v>86.830680173661364</v>
      </c>
      <c r="Q145" s="107">
        <v>108.29493087557604</v>
      </c>
      <c r="R145" s="107">
        <v>26.132404181184672</v>
      </c>
      <c r="S145" s="107">
        <v>37.831021437578826</v>
      </c>
      <c r="T145" s="107">
        <v>59.382422802850357</v>
      </c>
      <c r="U145" s="107">
        <v>11.547344110854503</v>
      </c>
      <c r="V145" s="107">
        <v>0</v>
      </c>
      <c r="W145" s="107">
        <v>27.649769585253456</v>
      </c>
      <c r="X145" s="107">
        <v>0</v>
      </c>
      <c r="Y145" s="107">
        <v>37.831021437578812</v>
      </c>
      <c r="Z145" s="107">
        <v>47.505938242280294</v>
      </c>
      <c r="AA145" s="107">
        <v>57.736720554272516</v>
      </c>
      <c r="AB145" s="107">
        <v>28.943560057887126</v>
      </c>
      <c r="AC145" s="107">
        <v>32.258064516129032</v>
      </c>
    </row>
    <row r="146" spans="1:29" s="27" customFormat="1" ht="12.75">
      <c r="A146" s="112"/>
      <c r="B146" s="112"/>
      <c r="C146" s="112"/>
      <c r="D146" s="113"/>
      <c r="E146" s="102" t="s">
        <v>213</v>
      </c>
      <c r="F146" s="201">
        <v>173.05780642829171</v>
      </c>
      <c r="G146" s="201">
        <v>312.81605005056798</v>
      </c>
      <c r="H146" s="201">
        <v>342.98060044110366</v>
      </c>
      <c r="I146" s="201">
        <v>321.88708110231335</v>
      </c>
      <c r="J146" s="201">
        <v>196.73426389254675</v>
      </c>
      <c r="K146" s="201">
        <v>263.13593618317299</v>
      </c>
      <c r="L146" s="201">
        <v>130.43347290417807</v>
      </c>
      <c r="M146" s="201">
        <v>215.20803443328552</v>
      </c>
      <c r="N146" s="201">
        <v>210.87455552054735</v>
      </c>
      <c r="O146" s="201">
        <v>171.17694486365798</v>
      </c>
      <c r="P146" s="201">
        <v>96.391888332894396</v>
      </c>
      <c r="Q146" s="201">
        <v>163.21353771183965</v>
      </c>
      <c r="R146" s="201">
        <v>35.244148567641652</v>
      </c>
      <c r="S146" s="201">
        <v>73.852811816449901</v>
      </c>
      <c r="T146" s="201">
        <v>77.868299050276818</v>
      </c>
      <c r="U146" s="201">
        <v>62.02063219697753</v>
      </c>
      <c r="V146" s="201">
        <v>29.760337108243352</v>
      </c>
      <c r="W146" s="201">
        <v>54.529676326527202</v>
      </c>
      <c r="X146" s="201">
        <v>7.3801849564719699</v>
      </c>
      <c r="Y146" s="201">
        <v>23.755203800832611</v>
      </c>
      <c r="Z146" s="201">
        <v>54.237745870279518</v>
      </c>
      <c r="AA146" s="201">
        <v>88.689504041677864</v>
      </c>
      <c r="AB146" s="201">
        <v>70.582038451409005</v>
      </c>
      <c r="AC146" s="201">
        <v>45.392722144806129</v>
      </c>
    </row>
    <row r="147" spans="1:29" s="27" customFormat="1" ht="12.75">
      <c r="A147" s="111">
        <v>7</v>
      </c>
      <c r="B147" s="111">
        <v>1</v>
      </c>
      <c r="C147" s="111">
        <v>4</v>
      </c>
      <c r="D147" s="95">
        <v>362008</v>
      </c>
      <c r="E147" s="45" t="s">
        <v>63</v>
      </c>
      <c r="F147" s="107">
        <v>168.45703125</v>
      </c>
      <c r="G147" s="107">
        <v>278.23240589198036</v>
      </c>
      <c r="H147" s="107">
        <v>421.51746286631874</v>
      </c>
      <c r="I147" s="107">
        <v>265.91458501208717</v>
      </c>
      <c r="J147" s="107">
        <v>113.07767944936089</v>
      </c>
      <c r="K147" s="107">
        <v>244.33453901232747</v>
      </c>
      <c r="L147" s="107">
        <v>122.07031250000001</v>
      </c>
      <c r="M147" s="107">
        <v>151.39116202945991</v>
      </c>
      <c r="N147" s="107">
        <v>236.85266961059816</v>
      </c>
      <c r="O147" s="107">
        <v>136.98630136986301</v>
      </c>
      <c r="P147" s="107">
        <v>54.080629301868271</v>
      </c>
      <c r="Q147" s="107">
        <v>140.99062523067838</v>
      </c>
      <c r="R147" s="107">
        <v>39.0625</v>
      </c>
      <c r="S147" s="107">
        <v>57.283142389525374</v>
      </c>
      <c r="T147" s="107">
        <v>88.317944600562001</v>
      </c>
      <c r="U147" s="107">
        <v>40.290088638195023</v>
      </c>
      <c r="V147" s="107">
        <v>14.749262536873156</v>
      </c>
      <c r="W147" s="107">
        <v>47.981102827194213</v>
      </c>
      <c r="X147" s="107">
        <v>7.32421875</v>
      </c>
      <c r="Y147" s="107">
        <v>69.558101472995091</v>
      </c>
      <c r="Z147" s="107">
        <v>96.346848655158581</v>
      </c>
      <c r="AA147" s="107">
        <v>88.6381950040291</v>
      </c>
      <c r="AB147" s="107">
        <v>44.247787610619476</v>
      </c>
      <c r="AC147" s="107">
        <v>55.362810954454879</v>
      </c>
    </row>
    <row r="148" spans="1:29" s="27" customFormat="1" ht="12.75">
      <c r="A148" s="111">
        <v>7</v>
      </c>
      <c r="B148" s="111">
        <v>1</v>
      </c>
      <c r="C148" s="111">
        <v>4</v>
      </c>
      <c r="D148" s="95">
        <v>562004</v>
      </c>
      <c r="E148" s="45" t="s">
        <v>104</v>
      </c>
      <c r="F148" s="107">
        <v>364.56996148908854</v>
      </c>
      <c r="G148" s="107">
        <v>672.9585556011491</v>
      </c>
      <c r="H148" s="107">
        <v>798.08459696727846</v>
      </c>
      <c r="I148" s="107">
        <v>750.09283327144442</v>
      </c>
      <c r="J148" s="107">
        <v>364.89607390300228</v>
      </c>
      <c r="K148" s="107">
        <v>574.62032710280369</v>
      </c>
      <c r="L148" s="107">
        <v>246.46983311938382</v>
      </c>
      <c r="M148" s="107">
        <v>500.61551087402569</v>
      </c>
      <c r="N148" s="107">
        <v>474.86033519553069</v>
      </c>
      <c r="O148" s="107">
        <v>423.31971778685482</v>
      </c>
      <c r="P148" s="107">
        <v>263.2794457274826</v>
      </c>
      <c r="Q148" s="107">
        <v>370.9112149532711</v>
      </c>
      <c r="R148" s="107">
        <v>107.83055198973044</v>
      </c>
      <c r="S148" s="107">
        <v>90.274928190398057</v>
      </c>
      <c r="T148" s="107">
        <v>187.54988028731051</v>
      </c>
      <c r="U148" s="107">
        <v>100.25993316004462</v>
      </c>
      <c r="V148" s="107">
        <v>50.808314087759868</v>
      </c>
      <c r="W148" s="107">
        <v>108.79088785046733</v>
      </c>
      <c r="X148" s="107">
        <v>10.269576379974328</v>
      </c>
      <c r="Y148" s="107">
        <v>82.068116536725498</v>
      </c>
      <c r="Z148" s="107">
        <v>135.67438148443725</v>
      </c>
      <c r="AA148" s="107">
        <v>226.513182324545</v>
      </c>
      <c r="AB148" s="107">
        <v>50.808314087759825</v>
      </c>
      <c r="AC148" s="107">
        <v>94.918224299065372</v>
      </c>
    </row>
    <row r="149" spans="1:29" s="27" customFormat="1" ht="12.75">
      <c r="A149" s="111">
        <v>7</v>
      </c>
      <c r="B149" s="111">
        <v>1</v>
      </c>
      <c r="C149" s="111">
        <v>4</v>
      </c>
      <c r="D149" s="95">
        <v>358008</v>
      </c>
      <c r="E149" s="45" t="s">
        <v>62</v>
      </c>
      <c r="F149" s="107">
        <v>178.17781043350476</v>
      </c>
      <c r="G149" s="107">
        <v>276.55192703736395</v>
      </c>
      <c r="H149" s="107">
        <v>298.09550096605022</v>
      </c>
      <c r="I149" s="107">
        <v>355.61497326203198</v>
      </c>
      <c r="J149" s="107">
        <v>46.728971962616818</v>
      </c>
      <c r="K149" s="107">
        <v>232.26747213831891</v>
      </c>
      <c r="L149" s="107">
        <v>101.02865540044088</v>
      </c>
      <c r="M149" s="107">
        <v>158.87025595763458</v>
      </c>
      <c r="N149" s="107">
        <v>126.96660226331768</v>
      </c>
      <c r="O149" s="107">
        <v>133.68983957219248</v>
      </c>
      <c r="P149" s="107">
        <v>36.715620827770351</v>
      </c>
      <c r="Q149" s="107">
        <v>112.488282470576</v>
      </c>
      <c r="R149" s="107">
        <v>71.638501102130775</v>
      </c>
      <c r="S149" s="107">
        <v>79.435127978817292</v>
      </c>
      <c r="T149" s="107">
        <v>85.564449351366292</v>
      </c>
      <c r="U149" s="107">
        <v>66.844919786096256</v>
      </c>
      <c r="V149" s="107">
        <v>3.3377837116154883</v>
      </c>
      <c r="W149" s="107">
        <v>64.055827517966875</v>
      </c>
      <c r="X149" s="107">
        <v>5.510653930933139</v>
      </c>
      <c r="Y149" s="107">
        <v>38.246543100912056</v>
      </c>
      <c r="Z149" s="107">
        <v>85.564449351366221</v>
      </c>
      <c r="AA149" s="107">
        <v>155.08021390374324</v>
      </c>
      <c r="AB149" s="107">
        <v>6.6755674232309792</v>
      </c>
      <c r="AC149" s="107">
        <v>55.723362149776051</v>
      </c>
    </row>
    <row r="150" spans="1:29" s="27" customFormat="1" ht="12.75">
      <c r="A150" s="111">
        <v>7</v>
      </c>
      <c r="B150" s="111">
        <v>1</v>
      </c>
      <c r="C150" s="111">
        <v>4</v>
      </c>
      <c r="D150" s="95">
        <v>334012</v>
      </c>
      <c r="E150" s="45" t="s">
        <v>58</v>
      </c>
      <c r="F150" s="107">
        <v>172.82479141835518</v>
      </c>
      <c r="G150" s="107">
        <v>379.62037962037954</v>
      </c>
      <c r="H150" s="107">
        <v>413.49809885931575</v>
      </c>
      <c r="I150" s="107">
        <v>544.78301015697127</v>
      </c>
      <c r="J150" s="107">
        <v>282.16704288939059</v>
      </c>
      <c r="K150" s="107">
        <v>341.22807017543857</v>
      </c>
      <c r="L150" s="107">
        <v>101.31108462455305</v>
      </c>
      <c r="M150" s="107">
        <v>134.86513486513485</v>
      </c>
      <c r="N150" s="107">
        <v>199.6197718631179</v>
      </c>
      <c r="O150" s="107">
        <v>240.07386888273311</v>
      </c>
      <c r="P150" s="107">
        <v>141.08352144469529</v>
      </c>
      <c r="Q150" s="107">
        <v>157.89473684210526</v>
      </c>
      <c r="R150" s="107">
        <v>71.513706793802157</v>
      </c>
      <c r="S150" s="107">
        <v>174.8251748251748</v>
      </c>
      <c r="T150" s="107">
        <v>137.83269961977194</v>
      </c>
      <c r="U150" s="107">
        <v>152.35457063711905</v>
      </c>
      <c r="V150" s="107">
        <v>39.503386004514674</v>
      </c>
      <c r="W150" s="107">
        <v>112.28070175438596</v>
      </c>
      <c r="X150" s="107">
        <v>0</v>
      </c>
      <c r="Y150" s="107">
        <v>69.930069930069934</v>
      </c>
      <c r="Z150" s="107">
        <v>76.04562737642587</v>
      </c>
      <c r="AA150" s="107">
        <v>152.35457063711911</v>
      </c>
      <c r="AB150" s="107">
        <v>101.58013544018063</v>
      </c>
      <c r="AC150" s="107">
        <v>71.052631578947384</v>
      </c>
    </row>
    <row r="151" spans="1:29" s="27" customFormat="1" ht="12.75">
      <c r="A151" s="111">
        <v>7</v>
      </c>
      <c r="B151" s="111">
        <v>1</v>
      </c>
      <c r="C151" s="111">
        <v>4</v>
      </c>
      <c r="D151" s="95">
        <v>562014</v>
      </c>
      <c r="E151" s="45" t="s">
        <v>107</v>
      </c>
      <c r="F151" s="107">
        <v>312.56736365596032</v>
      </c>
      <c r="G151" s="107">
        <v>665.10695187165788</v>
      </c>
      <c r="H151" s="107">
        <v>536.24627606752745</v>
      </c>
      <c r="I151" s="107">
        <v>692.35588972431071</v>
      </c>
      <c r="J151" s="107">
        <v>539.23541247484911</v>
      </c>
      <c r="K151" s="107">
        <v>527.28274848429169</v>
      </c>
      <c r="L151" s="107">
        <v>187.54041819357616</v>
      </c>
      <c r="M151" s="107">
        <v>431.14973262032106</v>
      </c>
      <c r="N151" s="107">
        <v>225.09102946044365</v>
      </c>
      <c r="O151" s="107">
        <v>328.94736842105254</v>
      </c>
      <c r="P151" s="107">
        <v>197.18309859154931</v>
      </c>
      <c r="Q151" s="107">
        <v>268.2344295425317</v>
      </c>
      <c r="R151" s="107">
        <v>120.71567148092264</v>
      </c>
      <c r="S151" s="107">
        <v>200.53475935828868</v>
      </c>
      <c r="T151" s="107">
        <v>195.29956967891428</v>
      </c>
      <c r="U151" s="107">
        <v>172.30576441102758</v>
      </c>
      <c r="V151" s="107">
        <v>164.98993963782704</v>
      </c>
      <c r="W151" s="107">
        <v>165.96239818727418</v>
      </c>
      <c r="X151" s="107">
        <v>4.3112739814615235</v>
      </c>
      <c r="Y151" s="107">
        <v>33.422459893048156</v>
      </c>
      <c r="Z151" s="107">
        <v>115.85567692816953</v>
      </c>
      <c r="AA151" s="107">
        <v>191.10275689223059</v>
      </c>
      <c r="AB151" s="107">
        <v>177.0623742454728</v>
      </c>
      <c r="AC151" s="107">
        <v>93.085920754485869</v>
      </c>
    </row>
    <row r="152" spans="1:29" s="27" customFormat="1" ht="12.75">
      <c r="A152" s="111">
        <v>7</v>
      </c>
      <c r="B152" s="111">
        <v>1</v>
      </c>
      <c r="C152" s="111">
        <v>4</v>
      </c>
      <c r="D152" s="95">
        <v>562020</v>
      </c>
      <c r="E152" s="45" t="s">
        <v>109</v>
      </c>
      <c r="F152" s="107">
        <v>231.41452126120916</v>
      </c>
      <c r="G152" s="107">
        <v>420.66758116140829</v>
      </c>
      <c r="H152" s="107">
        <v>399.62388340385519</v>
      </c>
      <c r="I152" s="107">
        <v>405.95399188092017</v>
      </c>
      <c r="J152" s="107">
        <v>74.309978768577494</v>
      </c>
      <c r="K152" s="107">
        <v>304.07681940700809</v>
      </c>
      <c r="L152" s="107">
        <v>161.99016488284641</v>
      </c>
      <c r="M152" s="107">
        <v>251.48605395518973</v>
      </c>
      <c r="N152" s="107">
        <v>197.46121297602258</v>
      </c>
      <c r="O152" s="107">
        <v>189.44519621109609</v>
      </c>
      <c r="P152" s="107">
        <v>58.386411889596602</v>
      </c>
      <c r="Q152" s="107">
        <v>173.51752021563343</v>
      </c>
      <c r="R152" s="107">
        <v>60.746311831067402</v>
      </c>
      <c r="S152" s="107">
        <v>96.021947873799732</v>
      </c>
      <c r="T152" s="107">
        <v>103.43206393982132</v>
      </c>
      <c r="U152" s="107">
        <v>99.233198015336029</v>
      </c>
      <c r="V152" s="107">
        <v>10.615711252653933</v>
      </c>
      <c r="W152" s="107">
        <v>74.123989218328845</v>
      </c>
      <c r="X152" s="107">
        <v>8.6780445472953431</v>
      </c>
      <c r="Y152" s="107">
        <v>73.159579332418815</v>
      </c>
      <c r="Z152" s="107">
        <v>98.730606488011304</v>
      </c>
      <c r="AA152" s="107">
        <v>117.27559765448805</v>
      </c>
      <c r="AB152" s="107">
        <v>5.3078556263269636</v>
      </c>
      <c r="AC152" s="107">
        <v>56.435309973045825</v>
      </c>
    </row>
    <row r="153" spans="1:29" s="27" customFormat="1" ht="12.75">
      <c r="A153" s="111">
        <v>7</v>
      </c>
      <c r="B153" s="111">
        <v>1</v>
      </c>
      <c r="C153" s="111">
        <v>4</v>
      </c>
      <c r="D153" s="95">
        <v>978024</v>
      </c>
      <c r="E153" s="45" t="s">
        <v>162</v>
      </c>
      <c r="F153" s="107">
        <v>195.34333070244676</v>
      </c>
      <c r="G153" s="107">
        <v>398.68204283360791</v>
      </c>
      <c r="H153" s="107">
        <v>442.25262488068728</v>
      </c>
      <c r="I153" s="107">
        <v>461.30030959752293</v>
      </c>
      <c r="J153" s="107">
        <v>365.23009495982467</v>
      </c>
      <c r="K153" s="107">
        <v>353.20088300220743</v>
      </c>
      <c r="L153" s="107">
        <v>84.846093133385949</v>
      </c>
      <c r="M153" s="107">
        <v>131.79571663920919</v>
      </c>
      <c r="N153" s="107">
        <v>174.99204581609928</v>
      </c>
      <c r="O153" s="107">
        <v>164.08668730650157</v>
      </c>
      <c r="P153" s="107">
        <v>127.83053323593865</v>
      </c>
      <c r="Q153" s="107">
        <v>131.28848611595214</v>
      </c>
      <c r="R153" s="107">
        <v>108.52407261247043</v>
      </c>
      <c r="S153" s="107">
        <v>210.87314662273482</v>
      </c>
      <c r="T153" s="107">
        <v>187.71874005727003</v>
      </c>
      <c r="U153" s="107">
        <v>157.89473684210509</v>
      </c>
      <c r="V153" s="107">
        <v>65.741417092768472</v>
      </c>
      <c r="W153" s="107">
        <v>143.48785871964677</v>
      </c>
      <c r="X153" s="107">
        <v>1.9731649565903715</v>
      </c>
      <c r="Y153" s="107">
        <v>56.013179571663905</v>
      </c>
      <c r="Z153" s="107">
        <v>79.54183900731789</v>
      </c>
      <c r="AA153" s="107">
        <v>139.31888544891632</v>
      </c>
      <c r="AB153" s="107">
        <v>171.65814463111758</v>
      </c>
      <c r="AC153" s="107">
        <v>78.424538166608556</v>
      </c>
    </row>
    <row r="154" spans="1:29" s="27" customFormat="1" ht="12.75">
      <c r="A154" s="111">
        <v>7</v>
      </c>
      <c r="B154" s="111">
        <v>1</v>
      </c>
      <c r="C154" s="111">
        <v>4</v>
      </c>
      <c r="D154" s="95">
        <v>562024</v>
      </c>
      <c r="E154" s="45" t="s">
        <v>110</v>
      </c>
      <c r="F154" s="107">
        <v>377.55527743012101</v>
      </c>
      <c r="G154" s="107">
        <v>496.63001064207168</v>
      </c>
      <c r="H154" s="107">
        <v>525.94914663880184</v>
      </c>
      <c r="I154" s="107">
        <v>439.78349120433023</v>
      </c>
      <c r="J154" s="107">
        <v>170.09493670886079</v>
      </c>
      <c r="K154" s="107">
        <v>403.93286573146293</v>
      </c>
      <c r="L154" s="107">
        <v>256.57071339173967</v>
      </c>
      <c r="M154" s="107">
        <v>273.14650585313944</v>
      </c>
      <c r="N154" s="107">
        <v>285.61476837338893</v>
      </c>
      <c r="O154" s="107">
        <v>192.82814614343712</v>
      </c>
      <c r="P154" s="107">
        <v>75.158227848101276</v>
      </c>
      <c r="Q154" s="107">
        <v>224.19839679358719</v>
      </c>
      <c r="R154" s="107">
        <v>87.609511889862318</v>
      </c>
      <c r="S154" s="107">
        <v>106.42071656615816</v>
      </c>
      <c r="T154" s="107">
        <v>76.628352490421463</v>
      </c>
      <c r="U154" s="107">
        <v>71.041948579161044</v>
      </c>
      <c r="V154" s="107">
        <v>3.9556962025316453</v>
      </c>
      <c r="W154" s="107">
        <v>72.645290581162314</v>
      </c>
      <c r="X154" s="107">
        <v>33.375052148518982</v>
      </c>
      <c r="Y154" s="107">
        <v>117.06278822277406</v>
      </c>
      <c r="Z154" s="107">
        <v>163.70602577499139</v>
      </c>
      <c r="AA154" s="107">
        <v>175.91339648173209</v>
      </c>
      <c r="AB154" s="107">
        <v>90.981012658227897</v>
      </c>
      <c r="AC154" s="107">
        <v>107.08917835671346</v>
      </c>
    </row>
    <row r="155" spans="1:29" s="27" customFormat="1" ht="12.75">
      <c r="A155" s="111">
        <v>7</v>
      </c>
      <c r="B155" s="111">
        <v>1</v>
      </c>
      <c r="C155" s="111">
        <v>4</v>
      </c>
      <c r="D155" s="95">
        <v>770024</v>
      </c>
      <c r="E155" s="45" t="s">
        <v>130</v>
      </c>
      <c r="F155" s="107">
        <v>361.27460929571754</v>
      </c>
      <c r="G155" s="107">
        <v>550.92889173606682</v>
      </c>
      <c r="H155" s="107">
        <v>588.23529411764707</v>
      </c>
      <c r="I155" s="107">
        <v>459.5974767197356</v>
      </c>
      <c r="J155" s="107">
        <v>209.25110132158591</v>
      </c>
      <c r="K155" s="107">
        <v>431.65049671759715</v>
      </c>
      <c r="L155" s="107">
        <v>294.29673229145527</v>
      </c>
      <c r="M155" s="107">
        <v>432.41511851377339</v>
      </c>
      <c r="N155" s="107">
        <v>427.51526840244298</v>
      </c>
      <c r="O155" s="107">
        <v>264.34364674076289</v>
      </c>
      <c r="P155" s="107">
        <v>154.18502202643171</v>
      </c>
      <c r="Q155" s="107">
        <v>315.4592459187823</v>
      </c>
      <c r="R155" s="107">
        <v>62.918611731276641</v>
      </c>
      <c r="S155" s="107">
        <v>60.858424087123659</v>
      </c>
      <c r="T155" s="107">
        <v>73.931211828993895</v>
      </c>
      <c r="U155" s="107">
        <v>66.08591168519078</v>
      </c>
      <c r="V155" s="107">
        <v>3.6710719530102787</v>
      </c>
      <c r="W155" s="107">
        <v>55.771800383431142</v>
      </c>
      <c r="X155" s="107">
        <v>4.0592652729855896</v>
      </c>
      <c r="Y155" s="107">
        <v>57.655349135169772</v>
      </c>
      <c r="Z155" s="107">
        <v>86.788813886210292</v>
      </c>
      <c r="AA155" s="107">
        <v>129.16791829378192</v>
      </c>
      <c r="AB155" s="107">
        <v>51.395007342143913</v>
      </c>
      <c r="AC155" s="107">
        <v>60.419450415383736</v>
      </c>
    </row>
    <row r="156" spans="1:29" s="27" customFormat="1" ht="12.75">
      <c r="A156" s="111">
        <v>7</v>
      </c>
      <c r="B156" s="111">
        <v>1</v>
      </c>
      <c r="C156" s="111">
        <v>4</v>
      </c>
      <c r="D156" s="95">
        <v>562032</v>
      </c>
      <c r="E156" s="45" t="s">
        <v>112</v>
      </c>
      <c r="F156" s="107">
        <v>224.3436754176611</v>
      </c>
      <c r="G156" s="107">
        <v>311.02979613173028</v>
      </c>
      <c r="H156" s="107">
        <v>394.43155452436184</v>
      </c>
      <c r="I156" s="107">
        <v>351.54394299287418</v>
      </c>
      <c r="J156" s="107">
        <v>232.41954707985695</v>
      </c>
      <c r="K156" s="107">
        <v>296.43718686212657</v>
      </c>
      <c r="L156" s="107">
        <v>141.60700079554491</v>
      </c>
      <c r="M156" s="107">
        <v>196.02718243596448</v>
      </c>
      <c r="N156" s="107">
        <v>193.34880123743233</v>
      </c>
      <c r="O156" s="107">
        <v>163.89548693586698</v>
      </c>
      <c r="P156" s="107">
        <v>146.0071513706794</v>
      </c>
      <c r="Q156" s="107">
        <v>165.61514195583598</v>
      </c>
      <c r="R156" s="107">
        <v>76.372315035799545</v>
      </c>
      <c r="S156" s="107">
        <v>96.706743335075814</v>
      </c>
      <c r="T156" s="107">
        <v>113.43129672596022</v>
      </c>
      <c r="U156" s="107">
        <v>92.636579572446578</v>
      </c>
      <c r="V156" s="107">
        <v>20.858164481525627</v>
      </c>
      <c r="W156" s="107">
        <v>81.183893115605869</v>
      </c>
      <c r="X156" s="107">
        <v>6.3643595863166276</v>
      </c>
      <c r="Y156" s="107">
        <v>18.295870360690014</v>
      </c>
      <c r="Z156" s="107">
        <v>87.651456560969336</v>
      </c>
      <c r="AA156" s="107">
        <v>95.011876484560602</v>
      </c>
      <c r="AB156" s="107">
        <v>65.554231227651968</v>
      </c>
      <c r="AC156" s="107">
        <v>49.638151790684745</v>
      </c>
    </row>
    <row r="157" spans="1:29" s="27" customFormat="1" ht="12.75">
      <c r="A157" s="111">
        <v>7</v>
      </c>
      <c r="B157" s="111">
        <v>1</v>
      </c>
      <c r="C157" s="111">
        <v>4</v>
      </c>
      <c r="D157" s="95">
        <v>334032</v>
      </c>
      <c r="E157" s="45" t="s">
        <v>60</v>
      </c>
      <c r="F157" s="107">
        <v>290.12345679012344</v>
      </c>
      <c r="G157" s="107">
        <v>569.4648993618066</v>
      </c>
      <c r="H157" s="107">
        <v>866.85823754789283</v>
      </c>
      <c r="I157" s="107">
        <v>697.17707442258336</v>
      </c>
      <c r="J157" s="107">
        <v>705.26315789473699</v>
      </c>
      <c r="K157" s="107">
        <v>592.95009911229852</v>
      </c>
      <c r="L157" s="107">
        <v>175.92592592592592</v>
      </c>
      <c r="M157" s="107">
        <v>299.45999018163968</v>
      </c>
      <c r="N157" s="107">
        <v>507.66283524904225</v>
      </c>
      <c r="O157" s="107">
        <v>397.77587681779289</v>
      </c>
      <c r="P157" s="107">
        <v>542.10526315789491</v>
      </c>
      <c r="Q157" s="107">
        <v>361.97535120227525</v>
      </c>
      <c r="R157" s="107">
        <v>89.506172839506192</v>
      </c>
      <c r="S157" s="107">
        <v>211.09474717722142</v>
      </c>
      <c r="T157" s="107">
        <v>249.04214559386972</v>
      </c>
      <c r="U157" s="107">
        <v>119.76047904191617</v>
      </c>
      <c r="V157" s="107">
        <v>52.631578947368396</v>
      </c>
      <c r="W157" s="107">
        <v>139.61906403516332</v>
      </c>
      <c r="X157" s="107">
        <v>24.691358024691358</v>
      </c>
      <c r="Y157" s="107">
        <v>58.910162002945526</v>
      </c>
      <c r="Z157" s="107">
        <v>110.15325670498089</v>
      </c>
      <c r="AA157" s="107">
        <v>179.64071856287421</v>
      </c>
      <c r="AB157" s="107">
        <v>110.5263157894737</v>
      </c>
      <c r="AC157" s="107">
        <v>91.355683874859949</v>
      </c>
    </row>
    <row r="158" spans="1:29" s="27" customFormat="1" ht="12.75">
      <c r="A158" s="112"/>
      <c r="B158" s="112"/>
      <c r="C158" s="112"/>
      <c r="D158" s="113"/>
      <c r="E158" s="102" t="s">
        <v>214</v>
      </c>
      <c r="F158" s="201">
        <v>260.97030548159591</v>
      </c>
      <c r="G158" s="201">
        <v>449.17491749174928</v>
      </c>
      <c r="H158" s="201">
        <v>501.87314300477971</v>
      </c>
      <c r="I158" s="201">
        <v>483.21199275028414</v>
      </c>
      <c r="J158" s="201">
        <v>273.11714694153937</v>
      </c>
      <c r="K158" s="201">
        <v>383.13679245283021</v>
      </c>
      <c r="L158" s="201">
        <v>169.71199772362351</v>
      </c>
      <c r="M158" s="201">
        <v>267.98679867986806</v>
      </c>
      <c r="N158" s="201">
        <v>267.08435602635319</v>
      </c>
      <c r="O158" s="201">
        <v>232.5438515651399</v>
      </c>
      <c r="P158" s="201">
        <v>154.99209991723723</v>
      </c>
      <c r="Q158" s="201">
        <v>214.7995283018868</v>
      </c>
      <c r="R158" s="201">
        <v>81.908904290563186</v>
      </c>
      <c r="S158" s="201">
        <v>122.77227722772278</v>
      </c>
      <c r="T158" s="201">
        <v>132.41183309649915</v>
      </c>
      <c r="U158" s="201">
        <v>102.29471938070222</v>
      </c>
      <c r="V158" s="201">
        <v>38.371830562034468</v>
      </c>
      <c r="W158" s="201">
        <v>95.518867924528294</v>
      </c>
      <c r="X158" s="201">
        <v>9.3494034674091999</v>
      </c>
      <c r="Y158" s="201">
        <v>58.415841584158422</v>
      </c>
      <c r="Z158" s="201">
        <v>102.37695388192742</v>
      </c>
      <c r="AA158" s="201">
        <v>148.37342180444199</v>
      </c>
      <c r="AB158" s="201">
        <v>79.753216462267702</v>
      </c>
      <c r="AC158" s="201">
        <v>72.818396226415089</v>
      </c>
    </row>
    <row r="159" spans="1:29" s="30" customFormat="1" ht="12.75">
      <c r="A159" s="111">
        <v>8</v>
      </c>
      <c r="B159" s="111">
        <v>2</v>
      </c>
      <c r="C159" s="111">
        <v>4</v>
      </c>
      <c r="D159" s="95">
        <v>570004</v>
      </c>
      <c r="E159" s="45" t="s">
        <v>118</v>
      </c>
      <c r="F159" s="107">
        <v>274.15143603133168</v>
      </c>
      <c r="G159" s="107">
        <v>488.77805486284296</v>
      </c>
      <c r="H159" s="107">
        <v>502.58337247534058</v>
      </c>
      <c r="I159" s="107">
        <v>450.99739809193431</v>
      </c>
      <c r="J159" s="107">
        <v>211.95652173913044</v>
      </c>
      <c r="K159" s="107">
        <v>380.81805359661507</v>
      </c>
      <c r="L159" s="107">
        <v>189.29503916449093</v>
      </c>
      <c r="M159" s="107">
        <v>314.21446384039905</v>
      </c>
      <c r="N159" s="107">
        <v>277.12541099107557</v>
      </c>
      <c r="O159" s="107">
        <v>247.18126626192551</v>
      </c>
      <c r="P159" s="107">
        <v>108.69565217391305</v>
      </c>
      <c r="Q159" s="107">
        <v>226.55148095909738</v>
      </c>
      <c r="R159" s="107">
        <v>55.483028720626642</v>
      </c>
      <c r="S159" s="107">
        <v>119.70074812967584</v>
      </c>
      <c r="T159" s="107">
        <v>140.91122592766558</v>
      </c>
      <c r="U159" s="107">
        <v>91.066782307025193</v>
      </c>
      <c r="V159" s="107">
        <v>48.913043478260875</v>
      </c>
      <c r="W159" s="107">
        <v>89.033850493653048</v>
      </c>
      <c r="X159" s="107">
        <v>29.373368146214094</v>
      </c>
      <c r="Y159" s="107">
        <v>54.8628428927681</v>
      </c>
      <c r="Z159" s="107">
        <v>84.546735556599344</v>
      </c>
      <c r="AA159" s="107">
        <v>112.74934952298355</v>
      </c>
      <c r="AB159" s="107">
        <v>54.347826086956509</v>
      </c>
      <c r="AC159" s="107">
        <v>65.232722143864606</v>
      </c>
    </row>
    <row r="160" spans="1:29" s="27" customFormat="1" ht="12.75">
      <c r="A160" s="111">
        <v>8</v>
      </c>
      <c r="B160" s="111">
        <v>2</v>
      </c>
      <c r="C160" s="111">
        <v>4</v>
      </c>
      <c r="D160" s="95">
        <v>766008</v>
      </c>
      <c r="E160" s="45" t="s">
        <v>125</v>
      </c>
      <c r="F160" s="107">
        <v>257.81501772478248</v>
      </c>
      <c r="G160" s="107">
        <v>361.50712830957235</v>
      </c>
      <c r="H160" s="107">
        <v>423.80952380952385</v>
      </c>
      <c r="I160" s="107">
        <v>295.2029520295203</v>
      </c>
      <c r="J160" s="107">
        <v>208.83054892601439</v>
      </c>
      <c r="K160" s="107">
        <v>307.87394423758059</v>
      </c>
      <c r="L160" s="107">
        <v>190.13857557202707</v>
      </c>
      <c r="M160" s="107">
        <v>269.85743380855405</v>
      </c>
      <c r="N160" s="107">
        <v>261.90476190476198</v>
      </c>
      <c r="O160" s="107">
        <v>133.76383763837637</v>
      </c>
      <c r="P160" s="107">
        <v>137.23150357995232</v>
      </c>
      <c r="Q160" s="107">
        <v>198.89201707383526</v>
      </c>
      <c r="R160" s="107">
        <v>64.45375443119562</v>
      </c>
      <c r="S160" s="107">
        <v>50.916496945010202</v>
      </c>
      <c r="T160" s="107">
        <v>66.666666666666671</v>
      </c>
      <c r="U160" s="107">
        <v>59.963099630996275</v>
      </c>
      <c r="V160" s="107">
        <v>17.899761336515517</v>
      </c>
      <c r="W160" s="107">
        <v>54.490963581872677</v>
      </c>
      <c r="X160" s="107">
        <v>3.2226877215597813</v>
      </c>
      <c r="Y160" s="107">
        <v>40.733197556008172</v>
      </c>
      <c r="Z160" s="107">
        <v>95.238095238095241</v>
      </c>
      <c r="AA160" s="107">
        <v>101.47601476014762</v>
      </c>
      <c r="AB160" s="107">
        <v>53.69928400954656</v>
      </c>
      <c r="AC160" s="107">
        <v>54.490963581872684</v>
      </c>
    </row>
    <row r="161" spans="1:29" s="27" customFormat="1" ht="12.75">
      <c r="A161" s="111">
        <v>8</v>
      </c>
      <c r="B161" s="111">
        <v>2</v>
      </c>
      <c r="C161" s="111">
        <v>4</v>
      </c>
      <c r="D161" s="95">
        <v>766020</v>
      </c>
      <c r="E161" s="45" t="s">
        <v>126</v>
      </c>
      <c r="F161" s="107">
        <v>350.83798882681566</v>
      </c>
      <c r="G161" s="107">
        <v>467.73642881529514</v>
      </c>
      <c r="H161" s="107">
        <v>493.09664694280059</v>
      </c>
      <c r="I161" s="107">
        <v>505.74712643678151</v>
      </c>
      <c r="J161" s="107">
        <v>241.7756638921918</v>
      </c>
      <c r="K161" s="107">
        <v>411.51492444111398</v>
      </c>
      <c r="L161" s="107">
        <v>261.45251396648041</v>
      </c>
      <c r="M161" s="107">
        <v>344.8275862068964</v>
      </c>
      <c r="N161" s="107">
        <v>292.57067718606163</v>
      </c>
      <c r="O161" s="107">
        <v>252.87356321839081</v>
      </c>
      <c r="P161" s="107">
        <v>178.35909631391198</v>
      </c>
      <c r="Q161" s="107">
        <v>267.89059572873725</v>
      </c>
      <c r="R161" s="107">
        <v>80.446927374301723</v>
      </c>
      <c r="S161" s="107">
        <v>51.212017753499474</v>
      </c>
      <c r="T161" s="107">
        <v>88.757396449704132</v>
      </c>
      <c r="U161" s="107">
        <v>85.385878489326757</v>
      </c>
      <c r="V161" s="107">
        <v>15.854141894569963</v>
      </c>
      <c r="W161" s="107">
        <v>67.440989134507305</v>
      </c>
      <c r="X161" s="107">
        <v>8.938547486033519</v>
      </c>
      <c r="Y161" s="107">
        <v>71.696824854899262</v>
      </c>
      <c r="Z161" s="107">
        <v>111.76857330703484</v>
      </c>
      <c r="AA161" s="107">
        <v>167.48768472906394</v>
      </c>
      <c r="AB161" s="107">
        <v>47.562425683709883</v>
      </c>
      <c r="AC161" s="107">
        <v>76.183339577869347</v>
      </c>
    </row>
    <row r="162" spans="1:29" s="27" customFormat="1" ht="12.75">
      <c r="A162" s="111">
        <v>8</v>
      </c>
      <c r="B162" s="111">
        <v>2</v>
      </c>
      <c r="C162" s="111">
        <v>4</v>
      </c>
      <c r="D162" s="95">
        <v>562012</v>
      </c>
      <c r="E162" s="45" t="s">
        <v>106</v>
      </c>
      <c r="F162" s="107">
        <v>168.11003565970452</v>
      </c>
      <c r="G162" s="107">
        <v>246.86361796843391</v>
      </c>
      <c r="H162" s="107">
        <v>303.72933487120343</v>
      </c>
      <c r="I162" s="107">
        <v>302.92356463543501</v>
      </c>
      <c r="J162" s="107">
        <v>109.93843447669306</v>
      </c>
      <c r="K162" s="107">
        <v>224.64743816880448</v>
      </c>
      <c r="L162" s="107">
        <v>104.43199184921038</v>
      </c>
      <c r="M162" s="107">
        <v>113.31444759206801</v>
      </c>
      <c r="N162" s="107">
        <v>142.25297962322185</v>
      </c>
      <c r="O162" s="107">
        <v>105.6710109193378</v>
      </c>
      <c r="P162" s="107">
        <v>30.782761653474058</v>
      </c>
      <c r="Q162" s="107">
        <v>101.33938062504429</v>
      </c>
      <c r="R162" s="107">
        <v>58.58380030565462</v>
      </c>
      <c r="S162" s="107">
        <v>84.985835694051019</v>
      </c>
      <c r="T162" s="107">
        <v>107.65090349865439</v>
      </c>
      <c r="U162" s="107">
        <v>66.924973582247304</v>
      </c>
      <c r="V162" s="107">
        <v>35.180299032541775</v>
      </c>
      <c r="W162" s="107">
        <v>70.158032740415294</v>
      </c>
      <c r="X162" s="107">
        <v>5.0942435048395316</v>
      </c>
      <c r="Y162" s="107">
        <v>48.563334682314846</v>
      </c>
      <c r="Z162" s="107">
        <v>53.825451749327215</v>
      </c>
      <c r="AA162" s="107">
        <v>130.32758013384992</v>
      </c>
      <c r="AB162" s="107">
        <v>43.975373790677224</v>
      </c>
      <c r="AC162" s="107">
        <v>53.150024803344913</v>
      </c>
    </row>
    <row r="163" spans="1:29" s="27" customFormat="1" ht="12.75">
      <c r="A163" s="111">
        <v>8</v>
      </c>
      <c r="B163" s="111">
        <v>2</v>
      </c>
      <c r="C163" s="111">
        <v>4</v>
      </c>
      <c r="D163" s="95">
        <v>758012</v>
      </c>
      <c r="E163" s="45" t="s">
        <v>123</v>
      </c>
      <c r="F163" s="107">
        <v>338.05617698235125</v>
      </c>
      <c r="G163" s="107">
        <v>485.62548562548562</v>
      </c>
      <c r="H163" s="107">
        <v>510.36070606293157</v>
      </c>
      <c r="I163" s="107">
        <v>573.98434588147575</v>
      </c>
      <c r="J163" s="107">
        <v>248.01123069723914</v>
      </c>
      <c r="K163" s="107">
        <v>428.58161591670813</v>
      </c>
      <c r="L163" s="107">
        <v>275.91349739000725</v>
      </c>
      <c r="M163" s="107">
        <v>357.42035742035745</v>
      </c>
      <c r="N163" s="107">
        <v>360.7060629316959</v>
      </c>
      <c r="O163" s="107">
        <v>305.6280283265001</v>
      </c>
      <c r="P163" s="107">
        <v>140.38371548900329</v>
      </c>
      <c r="Q163" s="107">
        <v>291.66369535762669</v>
      </c>
      <c r="R163" s="107">
        <v>52.199850857568983</v>
      </c>
      <c r="S163" s="107">
        <v>69.930069930069948</v>
      </c>
      <c r="T163" s="107">
        <v>57.5594781273983</v>
      </c>
      <c r="U163" s="107">
        <v>44.726052925829315</v>
      </c>
      <c r="V163" s="107">
        <v>28.076743097800662</v>
      </c>
      <c r="W163" s="107">
        <v>51.344220209655568</v>
      </c>
      <c r="X163" s="107">
        <v>9.9428287347750413</v>
      </c>
      <c r="Y163" s="107">
        <v>58.275058275058306</v>
      </c>
      <c r="Z163" s="107">
        <v>92.095165003837323</v>
      </c>
      <c r="AA163" s="107">
        <v>223.63026462914641</v>
      </c>
      <c r="AB163" s="107">
        <v>79.55077211043519</v>
      </c>
      <c r="AC163" s="107">
        <v>85.573700349425934</v>
      </c>
    </row>
    <row r="164" spans="1:29" s="27" customFormat="1" ht="12.75">
      <c r="A164" s="111">
        <v>8</v>
      </c>
      <c r="B164" s="111">
        <v>2</v>
      </c>
      <c r="C164" s="111">
        <v>4</v>
      </c>
      <c r="D164" s="95">
        <v>962024</v>
      </c>
      <c r="E164" s="45" t="s">
        <v>151</v>
      </c>
      <c r="F164" s="107">
        <v>164.53382084095063</v>
      </c>
      <c r="G164" s="107">
        <v>166.61427224143353</v>
      </c>
      <c r="H164" s="107">
        <v>190.24970273483942</v>
      </c>
      <c r="I164" s="107">
        <v>204.1379310344827</v>
      </c>
      <c r="J164" s="107">
        <v>65.404475043029265</v>
      </c>
      <c r="K164" s="107">
        <v>161.68463162573619</v>
      </c>
      <c r="L164" s="107">
        <v>71.094860857200885</v>
      </c>
      <c r="M164" s="107">
        <v>59.72964476579692</v>
      </c>
      <c r="N164" s="107">
        <v>77.288941736028548</v>
      </c>
      <c r="O164" s="107">
        <v>55.172413793103445</v>
      </c>
      <c r="P164" s="107">
        <v>20.654044750430291</v>
      </c>
      <c r="Q164" s="107">
        <v>58.895432825869541</v>
      </c>
      <c r="R164" s="107">
        <v>85.313833028641056</v>
      </c>
      <c r="S164" s="107">
        <v>88.022634391700734</v>
      </c>
      <c r="T164" s="107">
        <v>80.261593341260351</v>
      </c>
      <c r="U164" s="107">
        <v>74.482758620689637</v>
      </c>
      <c r="V164" s="107">
        <v>24.096385542168676</v>
      </c>
      <c r="W164" s="107">
        <v>72.785865096121768</v>
      </c>
      <c r="X164" s="107">
        <v>8.1251269551086764</v>
      </c>
      <c r="Y164" s="107">
        <v>18.861993083935872</v>
      </c>
      <c r="Z164" s="107">
        <v>32.699167657550539</v>
      </c>
      <c r="AA164" s="107">
        <v>74.482758620689637</v>
      </c>
      <c r="AB164" s="107">
        <v>20.654044750430295</v>
      </c>
      <c r="AC164" s="107">
        <v>30.003333703744858</v>
      </c>
    </row>
    <row r="165" spans="1:29" s="27" customFormat="1" ht="12.75">
      <c r="A165" s="111">
        <v>8</v>
      </c>
      <c r="B165" s="111">
        <v>2</v>
      </c>
      <c r="C165" s="111">
        <v>4</v>
      </c>
      <c r="D165" s="95">
        <v>362032</v>
      </c>
      <c r="E165" s="45" t="s">
        <v>68</v>
      </c>
      <c r="F165" s="107">
        <v>272.25378787878788</v>
      </c>
      <c r="G165" s="107">
        <v>335.02142578885861</v>
      </c>
      <c r="H165" s="107">
        <v>497.5124378109453</v>
      </c>
      <c r="I165" s="107">
        <v>451.18343195266283</v>
      </c>
      <c r="J165" s="107">
        <v>191.43117593436645</v>
      </c>
      <c r="K165" s="107">
        <v>346.10543979862956</v>
      </c>
      <c r="L165" s="107">
        <v>182.29166666666669</v>
      </c>
      <c r="M165" s="107">
        <v>222.04908453447601</v>
      </c>
      <c r="N165" s="107">
        <v>340.60466896287801</v>
      </c>
      <c r="O165" s="107">
        <v>240.38461538461539</v>
      </c>
      <c r="P165" s="107">
        <v>113.94712853236098</v>
      </c>
      <c r="Q165" s="107">
        <v>218.85051041812335</v>
      </c>
      <c r="R165" s="107">
        <v>52.08333333333335</v>
      </c>
      <c r="S165" s="107">
        <v>58.433969614335815</v>
      </c>
      <c r="T165" s="107">
        <v>57.405281285878296</v>
      </c>
      <c r="U165" s="107">
        <v>62.869822485207074</v>
      </c>
      <c r="V165" s="107">
        <v>36.463081130355512</v>
      </c>
      <c r="W165" s="107">
        <v>53.838623968675705</v>
      </c>
      <c r="X165" s="107">
        <v>37.878787878787868</v>
      </c>
      <c r="Y165" s="107">
        <v>54.538371640046755</v>
      </c>
      <c r="Z165" s="107">
        <v>99.502487562189046</v>
      </c>
      <c r="AA165" s="107">
        <v>147.92899408284029</v>
      </c>
      <c r="AB165" s="107">
        <v>41.020966271649947</v>
      </c>
      <c r="AC165" s="107">
        <v>73.416305411830521</v>
      </c>
    </row>
    <row r="166" spans="1:29" s="27" customFormat="1" ht="12.75">
      <c r="A166" s="111">
        <v>8</v>
      </c>
      <c r="B166" s="111">
        <v>2</v>
      </c>
      <c r="C166" s="111">
        <v>4</v>
      </c>
      <c r="D166" s="95">
        <v>962032</v>
      </c>
      <c r="E166" s="45" t="s">
        <v>152</v>
      </c>
      <c r="F166" s="107">
        <v>258.51938895417157</v>
      </c>
      <c r="G166" s="107">
        <v>404.92258832870192</v>
      </c>
      <c r="H166" s="107">
        <v>399.99999999999989</v>
      </c>
      <c r="I166" s="107">
        <v>375.48707049238391</v>
      </c>
      <c r="J166" s="107">
        <v>136.79890560875515</v>
      </c>
      <c r="K166" s="107">
        <v>314.25598335067639</v>
      </c>
      <c r="L166" s="107">
        <v>176.26321974148061</v>
      </c>
      <c r="M166" s="107">
        <v>285.82770940849548</v>
      </c>
      <c r="N166" s="107">
        <v>281.90476190476181</v>
      </c>
      <c r="O166" s="107">
        <v>155.86255756287636</v>
      </c>
      <c r="P166" s="107">
        <v>72.959416324669405</v>
      </c>
      <c r="Q166" s="107">
        <v>194.93583073187654</v>
      </c>
      <c r="R166" s="107">
        <v>70.50528789659225</v>
      </c>
      <c r="S166" s="107">
        <v>55.577610162763008</v>
      </c>
      <c r="T166" s="107">
        <v>45.71428571428573</v>
      </c>
      <c r="U166" s="107">
        <v>60.219624512929521</v>
      </c>
      <c r="V166" s="107">
        <v>13.679890560875508</v>
      </c>
      <c r="W166" s="107">
        <v>52.722858133888309</v>
      </c>
      <c r="X166" s="107">
        <v>11.750881316098704</v>
      </c>
      <c r="Y166" s="107">
        <v>63.517268757443425</v>
      </c>
      <c r="Z166" s="107">
        <v>72.38095238095238</v>
      </c>
      <c r="AA166" s="107">
        <v>159.40488841657805</v>
      </c>
      <c r="AB166" s="107">
        <v>50.159598723210252</v>
      </c>
      <c r="AC166" s="107">
        <v>66.597294484911558</v>
      </c>
    </row>
    <row r="167" spans="1:29" s="27" customFormat="1" ht="12.75">
      <c r="A167" s="111">
        <v>8</v>
      </c>
      <c r="B167" s="111">
        <v>2</v>
      </c>
      <c r="C167" s="111">
        <v>4</v>
      </c>
      <c r="D167" s="95">
        <v>170024</v>
      </c>
      <c r="E167" s="45" t="s">
        <v>50</v>
      </c>
      <c r="F167" s="107">
        <v>180.8604038630377</v>
      </c>
      <c r="G167" s="107">
        <v>410.08589637018565</v>
      </c>
      <c r="H167" s="107">
        <v>493.86160714285717</v>
      </c>
      <c r="I167" s="107">
        <v>514.39232409381646</v>
      </c>
      <c r="J167" s="107">
        <v>254.88826815642463</v>
      </c>
      <c r="K167" s="107">
        <v>355.82444626743234</v>
      </c>
      <c r="L167" s="107">
        <v>135.20632133450391</v>
      </c>
      <c r="M167" s="107">
        <v>290.93931837073978</v>
      </c>
      <c r="N167" s="107">
        <v>343.19196428571439</v>
      </c>
      <c r="O167" s="107">
        <v>290.51172707889123</v>
      </c>
      <c r="P167" s="107">
        <v>66.340782122905026</v>
      </c>
      <c r="Q167" s="107">
        <v>222.00574241181295</v>
      </c>
      <c r="R167" s="107">
        <v>40.38630377524143</v>
      </c>
      <c r="S167" s="107">
        <v>60.958714325297898</v>
      </c>
      <c r="T167" s="107">
        <v>58.59375</v>
      </c>
      <c r="U167" s="107">
        <v>66.63113006396587</v>
      </c>
      <c r="V167" s="107">
        <v>59.357541899441365</v>
      </c>
      <c r="W167" s="107">
        <v>55.373256767842491</v>
      </c>
      <c r="X167" s="107">
        <v>5.2677787532923634</v>
      </c>
      <c r="Y167" s="107">
        <v>58.187863674147977</v>
      </c>
      <c r="Z167" s="107">
        <v>92.075892857142861</v>
      </c>
      <c r="AA167" s="107">
        <v>157.24946695095943</v>
      </c>
      <c r="AB167" s="107">
        <v>129.18994413407825</v>
      </c>
      <c r="AC167" s="107">
        <v>78.445447087776856</v>
      </c>
    </row>
    <row r="168" spans="1:29" s="30" customFormat="1" ht="12.75">
      <c r="A168" s="111">
        <v>8</v>
      </c>
      <c r="B168" s="111">
        <v>2</v>
      </c>
      <c r="C168" s="111">
        <v>4</v>
      </c>
      <c r="D168" s="95">
        <v>162024</v>
      </c>
      <c r="E168" s="45" t="s">
        <v>44</v>
      </c>
      <c r="F168" s="107">
        <v>207.47327193818145</v>
      </c>
      <c r="G168" s="107">
        <v>360.79879174358121</v>
      </c>
      <c r="H168" s="107">
        <v>370.79762689518793</v>
      </c>
      <c r="I168" s="107">
        <v>343.61515103084542</v>
      </c>
      <c r="J168" s="107">
        <v>260.3174603174603</v>
      </c>
      <c r="K168" s="107">
        <v>300.09859502095145</v>
      </c>
      <c r="L168" s="107">
        <v>147.13665713983275</v>
      </c>
      <c r="M168" s="107">
        <v>241.65128377244508</v>
      </c>
      <c r="N168" s="107">
        <v>242.25444957152283</v>
      </c>
      <c r="O168" s="107">
        <v>174.2048905226147</v>
      </c>
      <c r="P168" s="107">
        <v>156.61375661375661</v>
      </c>
      <c r="Q168" s="107">
        <v>188.87108701010601</v>
      </c>
      <c r="R168" s="107">
        <v>50.809780882819936</v>
      </c>
      <c r="S168" s="107">
        <v>65.447222688370587</v>
      </c>
      <c r="T168" s="107">
        <v>51.087673038892568</v>
      </c>
      <c r="U168" s="107">
        <v>46.348090139044245</v>
      </c>
      <c r="V168" s="107">
        <v>25.396825396825406</v>
      </c>
      <c r="W168" s="107">
        <v>48.989401035247731</v>
      </c>
      <c r="X168" s="107">
        <v>9.5268339155287389</v>
      </c>
      <c r="Y168" s="107">
        <v>53.700285282765563</v>
      </c>
      <c r="Z168" s="107">
        <v>77.455504284772516</v>
      </c>
      <c r="AA168" s="107">
        <v>123.06217036918653</v>
      </c>
      <c r="AB168" s="107">
        <v>78.306878306878275</v>
      </c>
      <c r="AC168" s="107">
        <v>62.238106975597731</v>
      </c>
    </row>
    <row r="169" spans="1:29" s="27" customFormat="1" ht="12.75">
      <c r="A169" s="111">
        <v>8</v>
      </c>
      <c r="B169" s="111">
        <v>2</v>
      </c>
      <c r="C169" s="111">
        <v>4</v>
      </c>
      <c r="D169" s="95">
        <v>774032</v>
      </c>
      <c r="E169" s="45" t="s">
        <v>132</v>
      </c>
      <c r="F169" s="107">
        <v>254.64249972200597</v>
      </c>
      <c r="G169" s="107">
        <v>396.64804469273764</v>
      </c>
      <c r="H169" s="107">
        <v>548.7690283781244</v>
      </c>
      <c r="I169" s="107">
        <v>480.33351459126357</v>
      </c>
      <c r="J169" s="107">
        <v>564.87788669214149</v>
      </c>
      <c r="K169" s="107">
        <v>428.89173606662405</v>
      </c>
      <c r="L169" s="107">
        <v>193.48382074947173</v>
      </c>
      <c r="M169" s="107">
        <v>266.29422718808223</v>
      </c>
      <c r="N169" s="107">
        <v>357.07573764330022</v>
      </c>
      <c r="O169" s="107">
        <v>213.88435744063821</v>
      </c>
      <c r="P169" s="107">
        <v>225.95115467685667</v>
      </c>
      <c r="Q169" s="107">
        <v>243.75400384369001</v>
      </c>
      <c r="R169" s="107">
        <v>51.150895140664964</v>
      </c>
      <c r="S169" s="107">
        <v>87.523277467411489</v>
      </c>
      <c r="T169" s="107">
        <v>93.967299379815785</v>
      </c>
      <c r="U169" s="107">
        <v>83.37864781584193</v>
      </c>
      <c r="V169" s="107">
        <v>112.97557733842835</v>
      </c>
      <c r="W169" s="107">
        <v>82.319026265214603</v>
      </c>
      <c r="X169" s="107">
        <v>10.007783831869233</v>
      </c>
      <c r="Y169" s="107">
        <v>42.830540037243971</v>
      </c>
      <c r="Z169" s="107">
        <v>97.725991355008389</v>
      </c>
      <c r="AA169" s="107">
        <v>183.07050933478342</v>
      </c>
      <c r="AB169" s="107">
        <v>225.95115467685653</v>
      </c>
      <c r="AC169" s="107">
        <v>102.81870595771939</v>
      </c>
    </row>
    <row r="170" spans="1:29" s="27" customFormat="1" ht="12.75">
      <c r="A170" s="111">
        <v>8</v>
      </c>
      <c r="B170" s="111">
        <v>2</v>
      </c>
      <c r="C170" s="111">
        <v>4</v>
      </c>
      <c r="D170" s="95">
        <v>970040</v>
      </c>
      <c r="E170" s="45" t="s">
        <v>156</v>
      </c>
      <c r="F170" s="107">
        <v>209.92043338412054</v>
      </c>
      <c r="G170" s="107">
        <v>455.19203413940261</v>
      </c>
      <c r="H170" s="107">
        <v>472.91230170607599</v>
      </c>
      <c r="I170" s="107">
        <v>543.01228922549296</v>
      </c>
      <c r="J170" s="107">
        <v>420.6500956022943</v>
      </c>
      <c r="K170" s="107">
        <v>394.51889775636198</v>
      </c>
      <c r="L170" s="107">
        <v>128.66091078381581</v>
      </c>
      <c r="M170" s="107">
        <v>284.49502133712656</v>
      </c>
      <c r="N170" s="107">
        <v>293.32535169111048</v>
      </c>
      <c r="O170" s="107">
        <v>302.9436981994856</v>
      </c>
      <c r="P170" s="107">
        <v>273.14941272876246</v>
      </c>
      <c r="Q170" s="107">
        <v>240.92757114892331</v>
      </c>
      <c r="R170" s="107">
        <v>74.487895716945999</v>
      </c>
      <c r="S170" s="107">
        <v>108.10810810810815</v>
      </c>
      <c r="T170" s="107">
        <v>95.77970667464831</v>
      </c>
      <c r="U170" s="107">
        <v>65.73306659045447</v>
      </c>
      <c r="V170" s="107">
        <v>24.58344714558865</v>
      </c>
      <c r="W170" s="107">
        <v>73.282136224464196</v>
      </c>
      <c r="X170" s="107">
        <v>6.771626883358727</v>
      </c>
      <c r="Y170" s="107">
        <v>62.588904694167852</v>
      </c>
      <c r="Z170" s="107">
        <v>83.807243340317257</v>
      </c>
      <c r="AA170" s="107">
        <v>174.33552443555294</v>
      </c>
      <c r="AB170" s="107">
        <v>122.91723572794319</v>
      </c>
      <c r="AC170" s="107">
        <v>80.30919038297445</v>
      </c>
    </row>
    <row r="171" spans="1:29" s="27" customFormat="1" ht="12.75">
      <c r="A171" s="111">
        <v>8</v>
      </c>
      <c r="B171" s="111">
        <v>2</v>
      </c>
      <c r="C171" s="111">
        <v>4</v>
      </c>
      <c r="D171" s="95">
        <v>382068</v>
      </c>
      <c r="E171" s="45" t="s">
        <v>94</v>
      </c>
      <c r="F171" s="107">
        <v>184.02154398563732</v>
      </c>
      <c r="G171" s="107">
        <v>410.53711939787888</v>
      </c>
      <c r="H171" s="107">
        <v>493.9106901217861</v>
      </c>
      <c r="I171" s="107">
        <v>439.82270712580987</v>
      </c>
      <c r="J171" s="107">
        <v>240.20227560050566</v>
      </c>
      <c r="K171" s="107">
        <v>341.41039575474713</v>
      </c>
      <c r="L171" s="107">
        <v>130.16157989228003</v>
      </c>
      <c r="M171" s="107">
        <v>253.1645569620253</v>
      </c>
      <c r="N171" s="107">
        <v>297.69959404600803</v>
      </c>
      <c r="O171" s="107">
        <v>214.79713603818624</v>
      </c>
      <c r="P171" s="107">
        <v>147.49262536873155</v>
      </c>
      <c r="Q171" s="107">
        <v>203.31180870788313</v>
      </c>
      <c r="R171" s="107">
        <v>47.127468581687623</v>
      </c>
      <c r="S171" s="107">
        <v>78.686281217926791</v>
      </c>
      <c r="T171" s="107">
        <v>54.127198917456035</v>
      </c>
      <c r="U171" s="107">
        <v>61.370610296624619</v>
      </c>
      <c r="V171" s="107">
        <v>4.2140750105351881</v>
      </c>
      <c r="W171" s="107">
        <v>50.508279521769715</v>
      </c>
      <c r="X171" s="107">
        <v>6.7324955116696605</v>
      </c>
      <c r="Y171" s="107">
        <v>78.686281217926791</v>
      </c>
      <c r="Z171" s="107">
        <v>142.08389715832209</v>
      </c>
      <c r="AA171" s="107">
        <v>163.65496079099901</v>
      </c>
      <c r="AB171" s="107">
        <v>88.495575221238909</v>
      </c>
      <c r="AC171" s="107">
        <v>87.590307525094332</v>
      </c>
    </row>
    <row r="172" spans="1:29" s="27" customFormat="1" ht="12.75">
      <c r="A172" s="111">
        <v>8</v>
      </c>
      <c r="B172" s="111">
        <v>2</v>
      </c>
      <c r="C172" s="111">
        <v>4</v>
      </c>
      <c r="D172" s="95">
        <v>978036</v>
      </c>
      <c r="E172" s="45" t="s">
        <v>165</v>
      </c>
      <c r="F172" s="107">
        <v>142.98752662001826</v>
      </c>
      <c r="G172" s="107">
        <v>223.30097087378638</v>
      </c>
      <c r="H172" s="107">
        <v>403.89972144846791</v>
      </c>
      <c r="I172" s="107">
        <v>252.3364485981308</v>
      </c>
      <c r="J172" s="107">
        <v>216.50087770626095</v>
      </c>
      <c r="K172" s="107">
        <v>238.76651982378854</v>
      </c>
      <c r="L172" s="107">
        <v>85.184058411925776</v>
      </c>
      <c r="M172" s="107">
        <v>140.77669902912618</v>
      </c>
      <c r="N172" s="107">
        <v>153.2033426183844</v>
      </c>
      <c r="O172" s="107">
        <v>93.457943925233636</v>
      </c>
      <c r="P172" s="107">
        <v>64.365125804564073</v>
      </c>
      <c r="Q172" s="107">
        <v>106.6079295154185</v>
      </c>
      <c r="R172" s="107">
        <v>57.803468208092475</v>
      </c>
      <c r="S172" s="107">
        <v>63.10679611650486</v>
      </c>
      <c r="T172" s="107">
        <v>143.9182915506035</v>
      </c>
      <c r="U172" s="107">
        <v>88.785046728971992</v>
      </c>
      <c r="V172" s="107">
        <v>58.513750731421879</v>
      </c>
      <c r="W172" s="107">
        <v>81.057268722466958</v>
      </c>
      <c r="X172" s="107">
        <v>0</v>
      </c>
      <c r="Y172" s="107">
        <v>19.417475728155342</v>
      </c>
      <c r="Z172" s="107">
        <v>106.77808727948003</v>
      </c>
      <c r="AA172" s="107">
        <v>70.093457943925202</v>
      </c>
      <c r="AB172" s="107">
        <v>93.622001170275027</v>
      </c>
      <c r="AC172" s="107">
        <v>51.101321585903079</v>
      </c>
    </row>
    <row r="173" spans="1:29" s="27" customFormat="1" ht="12.75">
      <c r="A173" s="111">
        <v>8</v>
      </c>
      <c r="B173" s="111">
        <v>2</v>
      </c>
      <c r="C173" s="111">
        <v>4</v>
      </c>
      <c r="D173" s="95">
        <v>166032</v>
      </c>
      <c r="E173" s="45" t="s">
        <v>46</v>
      </c>
      <c r="F173" s="107">
        <v>186.80811808118082</v>
      </c>
      <c r="G173" s="107">
        <v>287.20626631853781</v>
      </c>
      <c r="H173" s="107">
        <v>298.29545454545456</v>
      </c>
      <c r="I173" s="107">
        <v>319.07671418873059</v>
      </c>
      <c r="J173" s="107">
        <v>129.05911740216487</v>
      </c>
      <c r="K173" s="107">
        <v>241.7495553652592</v>
      </c>
      <c r="L173" s="107">
        <v>106.08856088560887</v>
      </c>
      <c r="M173" s="107">
        <v>141.73815740395369</v>
      </c>
      <c r="N173" s="107">
        <v>71.022727272727266</v>
      </c>
      <c r="O173" s="107">
        <v>88.255261371350997</v>
      </c>
      <c r="P173" s="107">
        <v>24.979184013322236</v>
      </c>
      <c r="Q173" s="107">
        <v>89.585666293393061</v>
      </c>
      <c r="R173" s="107">
        <v>66.881918819188186</v>
      </c>
      <c r="S173" s="107">
        <v>93.248787765759062</v>
      </c>
      <c r="T173" s="107">
        <v>102.98295454545458</v>
      </c>
      <c r="U173" s="107">
        <v>84.860828241683677</v>
      </c>
      <c r="V173" s="107">
        <v>24.979184013322236</v>
      </c>
      <c r="W173" s="107">
        <v>75.093867334167712</v>
      </c>
      <c r="X173" s="107">
        <v>13.837638376383762</v>
      </c>
      <c r="Y173" s="107">
        <v>52.219321148825074</v>
      </c>
      <c r="Z173" s="107">
        <v>124.28977272727272</v>
      </c>
      <c r="AA173" s="107">
        <v>145.96062457569587</v>
      </c>
      <c r="AB173" s="107">
        <v>79.100749375520394</v>
      </c>
      <c r="AC173" s="107">
        <v>77.07002173769844</v>
      </c>
    </row>
    <row r="174" spans="1:29" s="27" customFormat="1" ht="12.75">
      <c r="A174" s="111">
        <v>8</v>
      </c>
      <c r="B174" s="111">
        <v>2</v>
      </c>
      <c r="C174" s="111">
        <v>4</v>
      </c>
      <c r="D174" s="95">
        <v>170048</v>
      </c>
      <c r="E174" s="45" t="s">
        <v>53</v>
      </c>
      <c r="F174" s="107">
        <v>249.7687326549491</v>
      </c>
      <c r="G174" s="107">
        <v>393.15448658649393</v>
      </c>
      <c r="H174" s="107">
        <v>372.72727272727275</v>
      </c>
      <c r="I174" s="107">
        <v>444.15696420871063</v>
      </c>
      <c r="J174" s="107">
        <v>222.96544035674472</v>
      </c>
      <c r="K174" s="107">
        <v>333.67468851339822</v>
      </c>
      <c r="L174" s="107">
        <v>138.76040703052726</v>
      </c>
      <c r="M174" s="107">
        <v>245.14338575393145</v>
      </c>
      <c r="N174" s="107">
        <v>190.90909090909093</v>
      </c>
      <c r="O174" s="107">
        <v>181.11254851228983</v>
      </c>
      <c r="P174" s="107">
        <v>72.463768115942031</v>
      </c>
      <c r="Q174" s="107">
        <v>166.41065028161802</v>
      </c>
      <c r="R174" s="107">
        <v>92.506938020351527</v>
      </c>
      <c r="S174" s="107">
        <v>83.256244218316397</v>
      </c>
      <c r="T174" s="107">
        <v>86.363636363636417</v>
      </c>
      <c r="U174" s="107">
        <v>116.42949547218626</v>
      </c>
      <c r="V174" s="107">
        <v>44.593088071348923</v>
      </c>
      <c r="W174" s="107">
        <v>87.045570916538665</v>
      </c>
      <c r="X174" s="107">
        <v>18.50138760407031</v>
      </c>
      <c r="Y174" s="107">
        <v>64.754856614246052</v>
      </c>
      <c r="Z174" s="107">
        <v>95.454545454545467</v>
      </c>
      <c r="AA174" s="107">
        <v>146.61492022423457</v>
      </c>
      <c r="AB174" s="107">
        <v>105.90858416945376</v>
      </c>
      <c r="AC174" s="107">
        <v>80.218467315241512</v>
      </c>
    </row>
    <row r="175" spans="1:29" s="27" customFormat="1" ht="12.75">
      <c r="A175" s="111">
        <v>8</v>
      </c>
      <c r="B175" s="111">
        <v>2</v>
      </c>
      <c r="C175" s="111">
        <v>4</v>
      </c>
      <c r="D175" s="95">
        <v>954036</v>
      </c>
      <c r="E175" s="45" t="s">
        <v>145</v>
      </c>
      <c r="F175" s="107">
        <v>358.67446393762179</v>
      </c>
      <c r="G175" s="107">
        <v>539.86968662736581</v>
      </c>
      <c r="H175" s="107">
        <v>596.73366834170861</v>
      </c>
      <c r="I175" s="107">
        <v>511.50121065375293</v>
      </c>
      <c r="J175" s="107">
        <v>228.07017543859655</v>
      </c>
      <c r="K175" s="107">
        <v>442.03267198010286</v>
      </c>
      <c r="L175" s="107">
        <v>259.25925925925924</v>
      </c>
      <c r="M175" s="107">
        <v>394.04281725100839</v>
      </c>
      <c r="N175" s="107">
        <v>411.4321608040201</v>
      </c>
      <c r="O175" s="107">
        <v>278.45036319612581</v>
      </c>
      <c r="P175" s="107">
        <v>98.24561403508774</v>
      </c>
      <c r="Q175" s="107">
        <v>288.84743654965803</v>
      </c>
      <c r="R175" s="107">
        <v>89.668615984405449</v>
      </c>
      <c r="S175" s="107">
        <v>117.90257524045913</v>
      </c>
      <c r="T175" s="107">
        <v>106.78391959798995</v>
      </c>
      <c r="U175" s="107">
        <v>121.06537530266345</v>
      </c>
      <c r="V175" s="107">
        <v>87.71929824561407</v>
      </c>
      <c r="W175" s="107">
        <v>103.44242835340002</v>
      </c>
      <c r="X175" s="107">
        <v>9.7465886939571149</v>
      </c>
      <c r="Y175" s="107">
        <v>27.924294135898233</v>
      </c>
      <c r="Z175" s="107">
        <v>78.517587939698444</v>
      </c>
      <c r="AA175" s="107">
        <v>111.98547215496369</v>
      </c>
      <c r="AB175" s="107">
        <v>42.105263157894754</v>
      </c>
      <c r="AC175" s="107">
        <v>49.742807077044823</v>
      </c>
    </row>
    <row r="176" spans="1:29" s="27" customFormat="1" ht="12.75">
      <c r="A176" s="112"/>
      <c r="B176" s="112"/>
      <c r="C176" s="112"/>
      <c r="D176" s="113"/>
      <c r="E176" s="102" t="s">
        <v>215</v>
      </c>
      <c r="F176" s="201">
        <v>237.12827475844679</v>
      </c>
      <c r="G176" s="201">
        <v>381.14944306930693</v>
      </c>
      <c r="H176" s="201">
        <v>436.02003642987245</v>
      </c>
      <c r="I176" s="201">
        <v>414.87422530076554</v>
      </c>
      <c r="J176" s="201">
        <v>265.28533344892605</v>
      </c>
      <c r="K176" s="201">
        <v>337.78855304930147</v>
      </c>
      <c r="L176" s="201">
        <v>163.54092159976719</v>
      </c>
      <c r="M176" s="201">
        <v>251.00556930693071</v>
      </c>
      <c r="N176" s="201">
        <v>264.6857923497268</v>
      </c>
      <c r="O176" s="201">
        <v>198.50528618301132</v>
      </c>
      <c r="P176" s="201">
        <v>128.74141182080234</v>
      </c>
      <c r="Q176" s="201">
        <v>198.85238727066852</v>
      </c>
      <c r="R176" s="201">
        <v>62.676542970407453</v>
      </c>
      <c r="S176" s="201">
        <v>78.89851485148516</v>
      </c>
      <c r="T176" s="201">
        <v>81.777474195506969</v>
      </c>
      <c r="U176" s="201">
        <v>73.641997812613923</v>
      </c>
      <c r="V176" s="201">
        <v>44.214222241487683</v>
      </c>
      <c r="W176" s="201">
        <v>68.217657397308798</v>
      </c>
      <c r="X176" s="201">
        <v>10.910810188272091</v>
      </c>
      <c r="Y176" s="201">
        <v>51.245358910891092</v>
      </c>
      <c r="Z176" s="201">
        <v>89.556769884638726</v>
      </c>
      <c r="AA176" s="201">
        <v>142.72694130514037</v>
      </c>
      <c r="AB176" s="201">
        <v>92.329699386636008</v>
      </c>
      <c r="AC176" s="201">
        <v>70.718508381324199</v>
      </c>
    </row>
    <row r="177" spans="1:29" s="27" customFormat="1" ht="12.75">
      <c r="A177" s="111">
        <v>9</v>
      </c>
      <c r="B177" s="111">
        <v>3</v>
      </c>
      <c r="C177" s="111">
        <v>4</v>
      </c>
      <c r="D177" s="95">
        <v>958004</v>
      </c>
      <c r="E177" s="45" t="s">
        <v>146</v>
      </c>
      <c r="F177" s="107">
        <v>188.77057115198451</v>
      </c>
      <c r="G177" s="107">
        <v>371.3947056499407</v>
      </c>
      <c r="H177" s="107">
        <v>401.99081163859103</v>
      </c>
      <c r="I177" s="107">
        <v>280.05464480874326</v>
      </c>
      <c r="J177" s="107">
        <v>119.76047904191617</v>
      </c>
      <c r="K177" s="107">
        <v>267.84471963267009</v>
      </c>
      <c r="L177" s="107">
        <v>147.62826718296225</v>
      </c>
      <c r="M177" s="107">
        <v>256.81548794942711</v>
      </c>
      <c r="N177" s="107">
        <v>206.73813169984683</v>
      </c>
      <c r="O177" s="107">
        <v>85.382513661202211</v>
      </c>
      <c r="P177" s="107">
        <v>46.061722708429294</v>
      </c>
      <c r="Q177" s="107">
        <v>149.57562265201057</v>
      </c>
      <c r="R177" s="107">
        <v>41.142303969022265</v>
      </c>
      <c r="S177" s="107">
        <v>67.167127617542477</v>
      </c>
      <c r="T177" s="107">
        <v>53.598774885145495</v>
      </c>
      <c r="U177" s="107">
        <v>51.229508196721326</v>
      </c>
      <c r="V177" s="107">
        <v>23.030861354214647</v>
      </c>
      <c r="W177" s="107">
        <v>47.307638792263809</v>
      </c>
      <c r="X177" s="107">
        <v>0</v>
      </c>
      <c r="Y177" s="107">
        <v>47.412090082971162</v>
      </c>
      <c r="Z177" s="107">
        <v>141.65390505359878</v>
      </c>
      <c r="AA177" s="107">
        <v>143.4426229508197</v>
      </c>
      <c r="AB177" s="107">
        <v>50.667894979272226</v>
      </c>
      <c r="AC177" s="107">
        <v>70.96145818839571</v>
      </c>
    </row>
    <row r="178" spans="1:29" s="27" customFormat="1" ht="12.75">
      <c r="A178" s="111">
        <v>9</v>
      </c>
      <c r="B178" s="111">
        <v>3</v>
      </c>
      <c r="C178" s="111">
        <v>4</v>
      </c>
      <c r="D178" s="95">
        <v>378004</v>
      </c>
      <c r="E178" s="45" t="s">
        <v>79</v>
      </c>
      <c r="F178" s="107">
        <v>212.00814111261877</v>
      </c>
      <c r="G178" s="107">
        <v>223.0938955626379</v>
      </c>
      <c r="H178" s="107">
        <v>207.48867159551637</v>
      </c>
      <c r="I178" s="107">
        <v>251.85518326961997</v>
      </c>
      <c r="J178" s="107">
        <v>133.29294153286884</v>
      </c>
      <c r="K178" s="107">
        <v>209.43602847234897</v>
      </c>
      <c r="L178" s="107">
        <v>132.2930800542741</v>
      </c>
      <c r="M178" s="107">
        <v>139.74013238538856</v>
      </c>
      <c r="N178" s="107">
        <v>126.40114476508469</v>
      </c>
      <c r="O178" s="107">
        <v>114.68405666741623</v>
      </c>
      <c r="P178" s="107">
        <v>36.352620418055139</v>
      </c>
      <c r="Q178" s="107">
        <v>114.52819857638255</v>
      </c>
      <c r="R178" s="107">
        <v>72.930800542740869</v>
      </c>
      <c r="S178" s="107">
        <v>46.580044128462887</v>
      </c>
      <c r="T178" s="107">
        <v>28.619127116622945</v>
      </c>
      <c r="U178" s="107">
        <v>17.989655947829998</v>
      </c>
      <c r="V178" s="107">
        <v>30.29385034837928</v>
      </c>
      <c r="W178" s="107">
        <v>41.978463223215932</v>
      </c>
      <c r="X178" s="107">
        <v>6.7842605156038012</v>
      </c>
      <c r="Y178" s="107">
        <v>36.773719048786461</v>
      </c>
      <c r="Z178" s="107">
        <v>52.468399713808736</v>
      </c>
      <c r="AA178" s="107">
        <v>119.18147065437371</v>
      </c>
      <c r="AB178" s="107">
        <v>66.646470766434433</v>
      </c>
      <c r="AC178" s="107">
        <v>52.929366672750504</v>
      </c>
    </row>
    <row r="179" spans="1:29" s="27" customFormat="1" ht="12.75">
      <c r="A179" s="111">
        <v>9</v>
      </c>
      <c r="B179" s="111">
        <v>3</v>
      </c>
      <c r="C179" s="111">
        <v>4</v>
      </c>
      <c r="D179" s="95">
        <v>554008</v>
      </c>
      <c r="E179" s="45" t="s">
        <v>99</v>
      </c>
      <c r="F179" s="107">
        <v>237.279843444227</v>
      </c>
      <c r="G179" s="107">
        <v>470.49749325106058</v>
      </c>
      <c r="H179" s="107">
        <v>525.53663952627687</v>
      </c>
      <c r="I179" s="107">
        <v>380.0557880055789</v>
      </c>
      <c r="J179" s="107">
        <v>133.21492007104794</v>
      </c>
      <c r="K179" s="107">
        <v>344.75625732607045</v>
      </c>
      <c r="L179" s="107">
        <v>159.00195694716243</v>
      </c>
      <c r="M179" s="107">
        <v>358.65792518318545</v>
      </c>
      <c r="N179" s="107">
        <v>381.19911176905998</v>
      </c>
      <c r="O179" s="107">
        <v>205.71827057182708</v>
      </c>
      <c r="P179" s="107">
        <v>48.845470692717591</v>
      </c>
      <c r="Q179" s="107">
        <v>228.22864234985866</v>
      </c>
      <c r="R179" s="107">
        <v>61.154598825831691</v>
      </c>
      <c r="S179" s="107">
        <v>104.1264944080216</v>
      </c>
      <c r="T179" s="107">
        <v>107.32790525536643</v>
      </c>
      <c r="U179" s="107">
        <v>83.682008368200883</v>
      </c>
      <c r="V179" s="107">
        <v>26.642984014209588</v>
      </c>
      <c r="W179" s="107">
        <v>76.535889126387659</v>
      </c>
      <c r="X179" s="107">
        <v>17.123287671232877</v>
      </c>
      <c r="Y179" s="107">
        <v>7.7130736598534515</v>
      </c>
      <c r="Z179" s="107">
        <v>37.009622501850473</v>
      </c>
      <c r="AA179" s="107">
        <v>90.65550906555093</v>
      </c>
      <c r="AB179" s="107">
        <v>57.726465364120763</v>
      </c>
      <c r="AC179" s="107">
        <v>39.991725849824171</v>
      </c>
    </row>
    <row r="180" spans="1:29" s="27" customFormat="1" ht="12.75">
      <c r="A180" s="111">
        <v>9</v>
      </c>
      <c r="B180" s="111">
        <v>3</v>
      </c>
      <c r="C180" s="111">
        <v>4</v>
      </c>
      <c r="D180" s="95">
        <v>170008</v>
      </c>
      <c r="E180" s="45" t="s">
        <v>48</v>
      </c>
      <c r="F180" s="107">
        <v>184.75750577367205</v>
      </c>
      <c r="G180" s="107">
        <v>544.62242562929055</v>
      </c>
      <c r="H180" s="107">
        <v>582.69834155087403</v>
      </c>
      <c r="I180" s="107">
        <v>504.27350427350427</v>
      </c>
      <c r="J180" s="107">
        <v>180.82191780821921</v>
      </c>
      <c r="K180" s="107">
        <v>385.22208385222086</v>
      </c>
      <c r="L180" s="107">
        <v>95.265588914549653</v>
      </c>
      <c r="M180" s="107">
        <v>338.67276887871856</v>
      </c>
      <c r="N180" s="107">
        <v>331.68982519049763</v>
      </c>
      <c r="O180" s="107">
        <v>235.04273504273505</v>
      </c>
      <c r="P180" s="107">
        <v>115.06849315068493</v>
      </c>
      <c r="Q180" s="107">
        <v>213.36654213366543</v>
      </c>
      <c r="R180" s="107">
        <v>80.831408775981529</v>
      </c>
      <c r="S180" s="107">
        <v>128.14645308924486</v>
      </c>
      <c r="T180" s="107">
        <v>103.09278350515464</v>
      </c>
      <c r="U180" s="107">
        <v>81.196581196581192</v>
      </c>
      <c r="V180" s="107">
        <v>27.397260273972616</v>
      </c>
      <c r="W180" s="107">
        <v>85.512660855126612</v>
      </c>
      <c r="X180" s="107">
        <v>8.6605080831408774</v>
      </c>
      <c r="Y180" s="107">
        <v>77.80320366132726</v>
      </c>
      <c r="Z180" s="107">
        <v>147.91573285522188</v>
      </c>
      <c r="AA180" s="107">
        <v>188.03418803418799</v>
      </c>
      <c r="AB180" s="107">
        <v>38.356164383561648</v>
      </c>
      <c r="AC180" s="107">
        <v>86.342880863428817</v>
      </c>
    </row>
    <row r="181" spans="1:29" s="27" customFormat="1" ht="12.75">
      <c r="A181" s="111">
        <v>9</v>
      </c>
      <c r="B181" s="111">
        <v>3</v>
      </c>
      <c r="C181" s="111">
        <v>4</v>
      </c>
      <c r="D181" s="95">
        <v>162004</v>
      </c>
      <c r="E181" s="45" t="s">
        <v>40</v>
      </c>
      <c r="F181" s="107">
        <v>170.01983564749222</v>
      </c>
      <c r="G181" s="107">
        <v>335.12064343163541</v>
      </c>
      <c r="H181" s="107">
        <v>379.965457685665</v>
      </c>
      <c r="I181" s="107">
        <v>365.35303776683094</v>
      </c>
      <c r="J181" s="107">
        <v>116.03375527426161</v>
      </c>
      <c r="K181" s="107">
        <v>269.02939991945232</v>
      </c>
      <c r="L181" s="107">
        <v>136.01586851799377</v>
      </c>
      <c r="M181" s="107">
        <v>218.94548704200176</v>
      </c>
      <c r="N181" s="107">
        <v>254.74956822107086</v>
      </c>
      <c r="O181" s="107">
        <v>217.56978653530382</v>
      </c>
      <c r="P181" s="107">
        <v>52.742616033755283</v>
      </c>
      <c r="Q181" s="107">
        <v>176.39951671365287</v>
      </c>
      <c r="R181" s="107">
        <v>34.003967129498442</v>
      </c>
      <c r="S181" s="107">
        <v>107.23860589812337</v>
      </c>
      <c r="T181" s="107">
        <v>90.673575129533688</v>
      </c>
      <c r="U181" s="107">
        <v>57.471264367816111</v>
      </c>
      <c r="V181" s="107">
        <v>21.09704641350212</v>
      </c>
      <c r="W181" s="107">
        <v>60.4107933950866</v>
      </c>
      <c r="X181" s="107">
        <v>0</v>
      </c>
      <c r="Y181" s="107">
        <v>8.9365504915102782</v>
      </c>
      <c r="Z181" s="107">
        <v>34.542314335060468</v>
      </c>
      <c r="AA181" s="107">
        <v>90.311986863710999</v>
      </c>
      <c r="AB181" s="107">
        <v>42.194092827004205</v>
      </c>
      <c r="AC181" s="107">
        <v>32.219089810712852</v>
      </c>
    </row>
    <row r="182" spans="1:29" s="27" customFormat="1" ht="12.75">
      <c r="A182" s="111">
        <v>9</v>
      </c>
      <c r="B182" s="111">
        <v>3</v>
      </c>
      <c r="C182" s="111">
        <v>4</v>
      </c>
      <c r="D182" s="95">
        <v>362024</v>
      </c>
      <c r="E182" s="45" t="s">
        <v>66</v>
      </c>
      <c r="F182" s="107">
        <v>262.06455736657085</v>
      </c>
      <c r="G182" s="107">
        <v>648.53556485355637</v>
      </c>
      <c r="H182" s="107">
        <v>622.40663900414927</v>
      </c>
      <c r="I182" s="107">
        <v>604.30898581187603</v>
      </c>
      <c r="J182" s="107">
        <v>285.33510285335109</v>
      </c>
      <c r="K182" s="107">
        <v>466.32623566817614</v>
      </c>
      <c r="L182" s="107">
        <v>210.93000958772777</v>
      </c>
      <c r="M182" s="107">
        <v>549.16317991631786</v>
      </c>
      <c r="N182" s="107">
        <v>477.17842323651433</v>
      </c>
      <c r="O182" s="107">
        <v>373.09511297950604</v>
      </c>
      <c r="P182" s="107">
        <v>199.07100199071007</v>
      </c>
      <c r="Q182" s="107">
        <v>350.70816070912417</v>
      </c>
      <c r="R182" s="107">
        <v>41.546820070310005</v>
      </c>
      <c r="S182" s="107">
        <v>73.221757322175748</v>
      </c>
      <c r="T182" s="107">
        <v>67.427385892116192</v>
      </c>
      <c r="U182" s="107">
        <v>78.822911192853411</v>
      </c>
      <c r="V182" s="107">
        <v>33.17850033178501</v>
      </c>
      <c r="W182" s="107">
        <v>57.809037479525976</v>
      </c>
      <c r="X182" s="107">
        <v>9.5877277085330768</v>
      </c>
      <c r="Y182" s="107">
        <v>26.15062761506276</v>
      </c>
      <c r="Z182" s="107">
        <v>77.800829875518687</v>
      </c>
      <c r="AA182" s="107">
        <v>152.39096163951652</v>
      </c>
      <c r="AB182" s="107">
        <v>53.085600530856006</v>
      </c>
      <c r="AC182" s="107">
        <v>57.809037479525969</v>
      </c>
    </row>
    <row r="183" spans="1:29" s="27" customFormat="1" ht="12.75">
      <c r="A183" s="111">
        <v>9</v>
      </c>
      <c r="B183" s="111">
        <v>3</v>
      </c>
      <c r="C183" s="111">
        <v>4</v>
      </c>
      <c r="D183" s="95">
        <v>162008</v>
      </c>
      <c r="E183" s="45" t="s">
        <v>41</v>
      </c>
      <c r="F183" s="107">
        <v>189.92350303350042</v>
      </c>
      <c r="G183" s="107">
        <v>362.34902124114956</v>
      </c>
      <c r="H183" s="107">
        <v>244.40762220381114</v>
      </c>
      <c r="I183" s="107">
        <v>287.47433264887064</v>
      </c>
      <c r="J183" s="107">
        <v>123.39331619537276</v>
      </c>
      <c r="K183" s="107">
        <v>240.25874018173417</v>
      </c>
      <c r="L183" s="107">
        <v>139.80480084410445</v>
      </c>
      <c r="M183" s="107">
        <v>237.40108288213244</v>
      </c>
      <c r="N183" s="107">
        <v>120.13256006628005</v>
      </c>
      <c r="O183" s="107">
        <v>98.562628336755651</v>
      </c>
      <c r="P183" s="107">
        <v>92.544987146529564</v>
      </c>
      <c r="Q183" s="107">
        <v>139.38087170799324</v>
      </c>
      <c r="R183" s="107">
        <v>47.480875758375106</v>
      </c>
      <c r="S183" s="107">
        <v>70.803831736776331</v>
      </c>
      <c r="T183" s="107">
        <v>62.137531068765554</v>
      </c>
      <c r="U183" s="107">
        <v>86.242299794661193</v>
      </c>
      <c r="V183" s="107">
        <v>10.282776349614398</v>
      </c>
      <c r="W183" s="107">
        <v>56.214384722008319</v>
      </c>
      <c r="X183" s="107">
        <v>2.637826431020839</v>
      </c>
      <c r="Y183" s="107">
        <v>54.144106622240749</v>
      </c>
      <c r="Z183" s="107">
        <v>62.137531068765526</v>
      </c>
      <c r="AA183" s="107">
        <v>102.6694045174538</v>
      </c>
      <c r="AB183" s="107">
        <v>20.565552699228796</v>
      </c>
      <c r="AC183" s="107">
        <v>44.663483751732635</v>
      </c>
    </row>
    <row r="184" spans="1:29" s="27" customFormat="1" ht="12.75">
      <c r="A184" s="111">
        <v>9</v>
      </c>
      <c r="B184" s="111">
        <v>3</v>
      </c>
      <c r="C184" s="111">
        <v>4</v>
      </c>
      <c r="D184" s="95">
        <v>754008</v>
      </c>
      <c r="E184" s="45" t="s">
        <v>121</v>
      </c>
      <c r="F184" s="107">
        <v>149.34758685741235</v>
      </c>
      <c r="G184" s="107">
        <v>292.594510616261</v>
      </c>
      <c r="H184" s="107">
        <v>380.92701118806605</v>
      </c>
      <c r="I184" s="107">
        <v>363.54704003930237</v>
      </c>
      <c r="J184" s="107">
        <v>220.04889975550122</v>
      </c>
      <c r="K184" s="107">
        <v>267.82363977485932</v>
      </c>
      <c r="L184" s="107">
        <v>119.47806948592989</v>
      </c>
      <c r="M184" s="107">
        <v>212.32522009321596</v>
      </c>
      <c r="N184" s="107">
        <v>274.37400106553002</v>
      </c>
      <c r="O184" s="107">
        <v>243.18349299926308</v>
      </c>
      <c r="P184" s="107">
        <v>88.630806845965765</v>
      </c>
      <c r="Q184" s="107">
        <v>182.45778611632269</v>
      </c>
      <c r="R184" s="107">
        <v>28.2974375098255</v>
      </c>
      <c r="S184" s="107">
        <v>51.786639047125824</v>
      </c>
      <c r="T184" s="107">
        <v>55.940330314331405</v>
      </c>
      <c r="U184" s="107">
        <v>22.107590272660296</v>
      </c>
      <c r="V184" s="107">
        <v>24.449877750611247</v>
      </c>
      <c r="W184" s="107">
        <v>35.647279549718576</v>
      </c>
      <c r="X184" s="107">
        <v>1.5720798616569722</v>
      </c>
      <c r="Y184" s="107">
        <v>28.482651475919219</v>
      </c>
      <c r="Z184" s="107">
        <v>50.612679808204589</v>
      </c>
      <c r="AA184" s="107">
        <v>98.255956767379018</v>
      </c>
      <c r="AB184" s="107">
        <v>106.96821515892421</v>
      </c>
      <c r="AC184" s="107">
        <v>49.718574108818011</v>
      </c>
    </row>
    <row r="185" spans="1:29" s="27" customFormat="1" ht="12.75">
      <c r="A185" s="111">
        <v>9</v>
      </c>
      <c r="B185" s="111">
        <v>3</v>
      </c>
      <c r="C185" s="111">
        <v>4</v>
      </c>
      <c r="D185" s="95">
        <v>954016</v>
      </c>
      <c r="E185" s="45" t="s">
        <v>140</v>
      </c>
      <c r="F185" s="107">
        <v>344.33794817181393</v>
      </c>
      <c r="G185" s="107">
        <v>642.30343300110735</v>
      </c>
      <c r="H185" s="107">
        <v>566.57223796033998</v>
      </c>
      <c r="I185" s="107">
        <v>683.22981366459612</v>
      </c>
      <c r="J185" s="107">
        <v>158.94955079474775</v>
      </c>
      <c r="K185" s="107">
        <v>475.74432646262744</v>
      </c>
      <c r="L185" s="107">
        <v>280.44018459353919</v>
      </c>
      <c r="M185" s="107">
        <v>454.04208194905863</v>
      </c>
      <c r="N185" s="107">
        <v>413.59773371104814</v>
      </c>
      <c r="O185" s="107">
        <v>361.37775268210044</v>
      </c>
      <c r="P185" s="107">
        <v>110.573600552868</v>
      </c>
      <c r="Q185" s="107">
        <v>326.87903393712253</v>
      </c>
      <c r="R185" s="107">
        <v>53.248136315228976</v>
      </c>
      <c r="S185" s="107">
        <v>116.27906976744185</v>
      </c>
      <c r="T185" s="107">
        <v>73.654390934844159</v>
      </c>
      <c r="U185" s="107">
        <v>79.051383399209485</v>
      </c>
      <c r="V185" s="107">
        <v>6.9108500345542501</v>
      </c>
      <c r="W185" s="107">
        <v>66.625026025400786</v>
      </c>
      <c r="X185" s="107">
        <v>10.649627263045794</v>
      </c>
      <c r="Y185" s="107">
        <v>71.98228128460687</v>
      </c>
      <c r="Z185" s="107">
        <v>79.320113314447653</v>
      </c>
      <c r="AA185" s="107">
        <v>242.80067758328627</v>
      </c>
      <c r="AB185" s="107">
        <v>41.465100207325484</v>
      </c>
      <c r="AC185" s="107">
        <v>82.240266500104113</v>
      </c>
    </row>
    <row r="186" spans="1:29" s="27" customFormat="1" ht="12.75">
      <c r="A186" s="111">
        <v>9</v>
      </c>
      <c r="B186" s="111">
        <v>3</v>
      </c>
      <c r="C186" s="111">
        <v>4</v>
      </c>
      <c r="D186" s="95">
        <v>158016</v>
      </c>
      <c r="E186" s="45" t="s">
        <v>33</v>
      </c>
      <c r="F186" s="107">
        <v>176.45062775704105</v>
      </c>
      <c r="G186" s="107">
        <v>399.34354485776805</v>
      </c>
      <c r="H186" s="107">
        <v>358.38150289017346</v>
      </c>
      <c r="I186" s="107">
        <v>292.2422954303932</v>
      </c>
      <c r="J186" s="107">
        <v>120.64343163538874</v>
      </c>
      <c r="K186" s="107">
        <v>263.18453284745419</v>
      </c>
      <c r="L186" s="107">
        <v>108.58500169664066</v>
      </c>
      <c r="M186" s="107">
        <v>273.52297592997814</v>
      </c>
      <c r="N186" s="107">
        <v>190.75144508670522</v>
      </c>
      <c r="O186" s="107">
        <v>164.71838469713069</v>
      </c>
      <c r="P186" s="107">
        <v>46.916890080428949</v>
      </c>
      <c r="Q186" s="107">
        <v>154.87397509869419</v>
      </c>
      <c r="R186" s="107">
        <v>54.29250084832033</v>
      </c>
      <c r="S186" s="107">
        <v>54.704595185995629</v>
      </c>
      <c r="T186" s="107">
        <v>86.705202312138724</v>
      </c>
      <c r="U186" s="107">
        <v>47.821466524973452</v>
      </c>
      <c r="V186" s="107">
        <v>33.512064343163544</v>
      </c>
      <c r="W186" s="107">
        <v>55.673651179269157</v>
      </c>
      <c r="X186" s="107">
        <v>13.573125212080081</v>
      </c>
      <c r="Y186" s="107">
        <v>71.115973741794306</v>
      </c>
      <c r="Z186" s="107">
        <v>80.924855491329453</v>
      </c>
      <c r="AA186" s="107">
        <v>79.70244420828908</v>
      </c>
      <c r="AB186" s="107">
        <v>40.214477211796257</v>
      </c>
      <c r="AC186" s="107">
        <v>52.63690656949084</v>
      </c>
    </row>
    <row r="187" spans="1:29" s="30" customFormat="1" ht="12.75">
      <c r="A187" s="111">
        <v>9</v>
      </c>
      <c r="B187" s="111">
        <v>3</v>
      </c>
      <c r="C187" s="111">
        <v>4</v>
      </c>
      <c r="D187" s="95">
        <v>362028</v>
      </c>
      <c r="E187" s="45" t="s">
        <v>67</v>
      </c>
      <c r="F187" s="107">
        <v>85.659021829234575</v>
      </c>
      <c r="G187" s="107">
        <v>205.3298383573613</v>
      </c>
      <c r="H187" s="107">
        <v>308.03571428571428</v>
      </c>
      <c r="I187" s="107">
        <v>360.77705827937098</v>
      </c>
      <c r="J187" s="107">
        <v>147.05882352941177</v>
      </c>
      <c r="K187" s="107">
        <v>207.47571216861519</v>
      </c>
      <c r="L187" s="107">
        <v>52.500690798563127</v>
      </c>
      <c r="M187" s="107">
        <v>152.9051987767584</v>
      </c>
      <c r="N187" s="107">
        <v>232.14285714285714</v>
      </c>
      <c r="O187" s="107">
        <v>134.1350601295097</v>
      </c>
      <c r="P187" s="107">
        <v>76.252723311546845</v>
      </c>
      <c r="Q187" s="107">
        <v>122.67413140128438</v>
      </c>
      <c r="R187" s="107">
        <v>30.3951367781155</v>
      </c>
      <c r="S187" s="107">
        <v>48.055919615552639</v>
      </c>
      <c r="T187" s="107">
        <v>35.714285714285715</v>
      </c>
      <c r="U187" s="107">
        <v>41.628122109158177</v>
      </c>
      <c r="V187" s="107">
        <v>16.339869281045754</v>
      </c>
      <c r="W187" s="107">
        <v>34.579285361435865</v>
      </c>
      <c r="X187" s="107">
        <v>2.7631942525559552</v>
      </c>
      <c r="Y187" s="107">
        <v>4.3687199650502411</v>
      </c>
      <c r="Z187" s="107">
        <v>40.178571428571452</v>
      </c>
      <c r="AA187" s="107">
        <v>185.01387604070308</v>
      </c>
      <c r="AB187" s="107">
        <v>54.466230936819187</v>
      </c>
      <c r="AC187" s="107">
        <v>50.222295405894954</v>
      </c>
    </row>
    <row r="188" spans="1:29" s="27" customFormat="1" ht="12.75">
      <c r="A188" s="111">
        <v>9</v>
      </c>
      <c r="B188" s="111">
        <v>3</v>
      </c>
      <c r="C188" s="111">
        <v>4</v>
      </c>
      <c r="D188" s="95">
        <v>974028</v>
      </c>
      <c r="E188" s="45" t="s">
        <v>157</v>
      </c>
      <c r="F188" s="107">
        <v>174.72777918460375</v>
      </c>
      <c r="G188" s="107">
        <v>314.96062992125985</v>
      </c>
      <c r="H188" s="107">
        <v>375.81699346405219</v>
      </c>
      <c r="I188" s="107">
        <v>319.26605504587155</v>
      </c>
      <c r="J188" s="107">
        <v>139.7949673811743</v>
      </c>
      <c r="K188" s="107">
        <v>258.75301513047293</v>
      </c>
      <c r="L188" s="107">
        <v>126.61433274246652</v>
      </c>
      <c r="M188" s="107">
        <v>227.93203481143803</v>
      </c>
      <c r="N188" s="107">
        <v>281.86274509803911</v>
      </c>
      <c r="O188" s="107">
        <v>172.47706422018348</v>
      </c>
      <c r="P188" s="107">
        <v>88.536812674743729</v>
      </c>
      <c r="Q188" s="107">
        <v>175.42577296981213</v>
      </c>
      <c r="R188" s="107">
        <v>43.048873132438594</v>
      </c>
      <c r="S188" s="107">
        <v>78.740157480314963</v>
      </c>
      <c r="T188" s="107">
        <v>44.934640522875824</v>
      </c>
      <c r="U188" s="107">
        <v>58.715596330275247</v>
      </c>
      <c r="V188" s="107">
        <v>4.6598322460391435</v>
      </c>
      <c r="W188" s="107">
        <v>46.780206125283236</v>
      </c>
      <c r="X188" s="107">
        <v>5.0645733096986572</v>
      </c>
      <c r="Y188" s="107">
        <v>8.2884376295068414</v>
      </c>
      <c r="Z188" s="107">
        <v>49.019607843137244</v>
      </c>
      <c r="AA188" s="107">
        <v>88.073394495412856</v>
      </c>
      <c r="AB188" s="107">
        <v>46.598322460391422</v>
      </c>
      <c r="AC188" s="107">
        <v>36.547036035377531</v>
      </c>
    </row>
    <row r="189" spans="1:29" s="27" customFormat="1" ht="12.75">
      <c r="A189" s="111">
        <v>9</v>
      </c>
      <c r="B189" s="111">
        <v>3</v>
      </c>
      <c r="C189" s="111">
        <v>4</v>
      </c>
      <c r="D189" s="95">
        <v>962040</v>
      </c>
      <c r="E189" s="45" t="s">
        <v>153</v>
      </c>
      <c r="F189" s="107">
        <v>189.96960486322195</v>
      </c>
      <c r="G189" s="107">
        <v>273.25581395348837</v>
      </c>
      <c r="H189" s="107">
        <v>381.76033934252388</v>
      </c>
      <c r="I189" s="107">
        <v>332.35581622678393</v>
      </c>
      <c r="J189" s="107">
        <v>174.45482866043616</v>
      </c>
      <c r="K189" s="107">
        <v>267.97451714025686</v>
      </c>
      <c r="L189" s="107">
        <v>144.3768996960487</v>
      </c>
      <c r="M189" s="107">
        <v>127.90697674418604</v>
      </c>
      <c r="N189" s="107">
        <v>201.4846235418876</v>
      </c>
      <c r="O189" s="107">
        <v>156.40273704789834</v>
      </c>
      <c r="P189" s="107">
        <v>112.1495327102804</v>
      </c>
      <c r="Q189" s="107">
        <v>149.661239761351</v>
      </c>
      <c r="R189" s="107">
        <v>45.59270516717325</v>
      </c>
      <c r="S189" s="107">
        <v>116.27906976744185</v>
      </c>
      <c r="T189" s="107">
        <v>127.25344644750793</v>
      </c>
      <c r="U189" s="107">
        <v>83.088954056696011</v>
      </c>
      <c r="V189" s="107">
        <v>18.691588785046722</v>
      </c>
      <c r="W189" s="107">
        <v>76.853069066639705</v>
      </c>
      <c r="X189" s="107">
        <v>0</v>
      </c>
      <c r="Y189" s="107">
        <v>29.06976744186046</v>
      </c>
      <c r="Z189" s="107">
        <v>53.022269353128323</v>
      </c>
      <c r="AA189" s="107">
        <v>92.864125122189648</v>
      </c>
      <c r="AB189" s="107">
        <v>43.613707165109041</v>
      </c>
      <c r="AC189" s="107">
        <v>41.460208312266154</v>
      </c>
    </row>
    <row r="190" spans="1:29" s="27" customFormat="1" ht="12.75">
      <c r="A190" s="111">
        <v>9</v>
      </c>
      <c r="B190" s="111">
        <v>3</v>
      </c>
      <c r="C190" s="111">
        <v>4</v>
      </c>
      <c r="D190" s="95">
        <v>158028</v>
      </c>
      <c r="E190" s="45" t="s">
        <v>37</v>
      </c>
      <c r="F190" s="107">
        <v>163.02104828724725</v>
      </c>
      <c r="G190" s="107">
        <v>214.56436931079321</v>
      </c>
      <c r="H190" s="107">
        <v>232.48507697141062</v>
      </c>
      <c r="I190" s="107">
        <v>305.06406345332522</v>
      </c>
      <c r="J190" s="107">
        <v>222.94284556141065</v>
      </c>
      <c r="K190" s="107">
        <v>221.95845697329378</v>
      </c>
      <c r="L190" s="107">
        <v>127.94056954189028</v>
      </c>
      <c r="M190" s="107">
        <v>146.2938881664499</v>
      </c>
      <c r="N190" s="107">
        <v>125.66760917373547</v>
      </c>
      <c r="O190" s="107">
        <v>143.38010982306284</v>
      </c>
      <c r="P190" s="107">
        <v>68.909606809890562</v>
      </c>
      <c r="Q190" s="107">
        <v>125.22255192878337</v>
      </c>
      <c r="R190" s="107">
        <v>30.953363598844405</v>
      </c>
      <c r="S190" s="107">
        <v>42.262678803641101</v>
      </c>
      <c r="T190" s="107">
        <v>43.983663210807435</v>
      </c>
      <c r="U190" s="107">
        <v>51.860890787065273</v>
      </c>
      <c r="V190" s="107">
        <v>32.428050263477914</v>
      </c>
      <c r="W190" s="107">
        <v>39.762611275964396</v>
      </c>
      <c r="X190" s="107">
        <v>4.1271151465125895</v>
      </c>
      <c r="Y190" s="107">
        <v>26.007802340702213</v>
      </c>
      <c r="Z190" s="107">
        <v>62.833804586867736</v>
      </c>
      <c r="AA190" s="107">
        <v>109.82306284319709</v>
      </c>
      <c r="AB190" s="107">
        <v>121.60518848804219</v>
      </c>
      <c r="AC190" s="107">
        <v>56.973293768546</v>
      </c>
    </row>
    <row r="191" spans="1:29" ht="12.75">
      <c r="A191" s="111">
        <v>9</v>
      </c>
      <c r="B191" s="111">
        <v>3</v>
      </c>
      <c r="C191" s="111">
        <v>4</v>
      </c>
      <c r="D191" s="95">
        <v>566076</v>
      </c>
      <c r="E191" s="45" t="s">
        <v>117</v>
      </c>
      <c r="F191" s="107">
        <v>198.04134929270947</v>
      </c>
      <c r="G191" s="107">
        <v>377.80803267528933</v>
      </c>
      <c r="H191" s="107">
        <v>405.26498094908209</v>
      </c>
      <c r="I191" s="107">
        <v>295.4311233253178</v>
      </c>
      <c r="J191" s="107">
        <v>208.09685962920921</v>
      </c>
      <c r="K191" s="107">
        <v>287.96794791536246</v>
      </c>
      <c r="L191" s="107">
        <v>117.51904243743198</v>
      </c>
      <c r="M191" s="107">
        <v>217.83526208304974</v>
      </c>
      <c r="N191" s="107">
        <v>200.90058884655349</v>
      </c>
      <c r="O191" s="107">
        <v>123.66884232222608</v>
      </c>
      <c r="P191" s="107">
        <v>105.94021944759743</v>
      </c>
      <c r="Q191" s="107">
        <v>150.24414673844998</v>
      </c>
      <c r="R191" s="107">
        <v>69.640914036996733</v>
      </c>
      <c r="S191" s="107">
        <v>105.51395507147714</v>
      </c>
      <c r="T191" s="107">
        <v>100.45029442327673</v>
      </c>
      <c r="U191" s="107">
        <v>61.834421161113028</v>
      </c>
      <c r="V191" s="107">
        <v>26.485054861899368</v>
      </c>
      <c r="W191" s="107">
        <v>73.244021534994346</v>
      </c>
      <c r="X191" s="107">
        <v>10.881392818280736</v>
      </c>
      <c r="Y191" s="107">
        <v>54.458815520762421</v>
      </c>
      <c r="Z191" s="107">
        <v>103.91409767925181</v>
      </c>
      <c r="AA191" s="107">
        <v>109.92785984197869</v>
      </c>
      <c r="AB191" s="107">
        <v>75.67158531971242</v>
      </c>
      <c r="AC191" s="107">
        <v>64.4797796419181</v>
      </c>
    </row>
    <row r="192" spans="1:29" ht="12.75">
      <c r="A192" s="111">
        <v>9</v>
      </c>
      <c r="B192" s="111">
        <v>3</v>
      </c>
      <c r="C192" s="111">
        <v>4</v>
      </c>
      <c r="D192" s="95">
        <v>382056</v>
      </c>
      <c r="E192" s="45" t="s">
        <v>92</v>
      </c>
      <c r="F192" s="107">
        <v>175.28223410576354</v>
      </c>
      <c r="G192" s="107">
        <v>339.94334277620402</v>
      </c>
      <c r="H192" s="107">
        <v>439.81481481481484</v>
      </c>
      <c r="I192" s="107">
        <v>446.42857142857144</v>
      </c>
      <c r="J192" s="107">
        <v>189.62632459564978</v>
      </c>
      <c r="K192" s="107">
        <v>306.96065715520967</v>
      </c>
      <c r="L192" s="107">
        <v>127.74806892453954</v>
      </c>
      <c r="M192" s="107">
        <v>245.51463644948063</v>
      </c>
      <c r="N192" s="107">
        <v>268.51851851851853</v>
      </c>
      <c r="O192" s="107">
        <v>239.66165413533832</v>
      </c>
      <c r="P192" s="107">
        <v>122.69938650306749</v>
      </c>
      <c r="Q192" s="107">
        <v>195.41720709035883</v>
      </c>
      <c r="R192" s="107">
        <v>38.621509209744495</v>
      </c>
      <c r="S192" s="107">
        <v>51.935788479697827</v>
      </c>
      <c r="T192" s="107">
        <v>78.703703703703709</v>
      </c>
      <c r="U192" s="107">
        <v>79.887218045112817</v>
      </c>
      <c r="V192" s="107">
        <v>22.308979364194091</v>
      </c>
      <c r="W192" s="107">
        <v>53.61003026372677</v>
      </c>
      <c r="X192" s="107">
        <v>8.9126559714795022</v>
      </c>
      <c r="Y192" s="107">
        <v>42.492917847025502</v>
      </c>
      <c r="Z192" s="107">
        <v>92.592592592592624</v>
      </c>
      <c r="AA192" s="107">
        <v>126.87969924812032</v>
      </c>
      <c r="AB192" s="107">
        <v>44.617958728388189</v>
      </c>
      <c r="AC192" s="107">
        <v>57.933419801124096</v>
      </c>
    </row>
    <row r="193" spans="1:29" ht="12.75">
      <c r="A193" s="111">
        <v>9</v>
      </c>
      <c r="B193" s="111">
        <v>3</v>
      </c>
      <c r="C193" s="111">
        <v>4</v>
      </c>
      <c r="D193" s="95">
        <v>158032</v>
      </c>
      <c r="E193" s="45" t="s">
        <v>38</v>
      </c>
      <c r="F193" s="107">
        <v>220.50952686790842</v>
      </c>
      <c r="G193" s="107">
        <v>313.553607552259</v>
      </c>
      <c r="H193" s="107">
        <v>308.98876404494388</v>
      </c>
      <c r="I193" s="107">
        <v>315.66043518234761</v>
      </c>
      <c r="J193" s="107">
        <v>136.39906469212781</v>
      </c>
      <c r="K193" s="107">
        <v>259.74805038992201</v>
      </c>
      <c r="L193" s="107">
        <v>164.84692785270823</v>
      </c>
      <c r="M193" s="107">
        <v>209.03573836817262</v>
      </c>
      <c r="N193" s="107">
        <v>171.66042446941324</v>
      </c>
      <c r="O193" s="107">
        <v>125.65124118908984</v>
      </c>
      <c r="P193" s="107">
        <v>77.942322681215899</v>
      </c>
      <c r="Q193" s="107">
        <v>152.96940611877625</v>
      </c>
      <c r="R193" s="107">
        <v>47.099122243630916</v>
      </c>
      <c r="S193" s="107">
        <v>70.802427511800474</v>
      </c>
      <c r="T193" s="107">
        <v>90.511860174781518</v>
      </c>
      <c r="U193" s="107">
        <v>55.163959546429673</v>
      </c>
      <c r="V193" s="107">
        <v>11.691348402182387</v>
      </c>
      <c r="W193" s="107">
        <v>55.788842231553708</v>
      </c>
      <c r="X193" s="107">
        <v>8.5634767715692597</v>
      </c>
      <c r="Y193" s="107">
        <v>33.715441672285898</v>
      </c>
      <c r="Z193" s="107">
        <v>46.816479400749088</v>
      </c>
      <c r="AA193" s="107">
        <v>134.8452344468281</v>
      </c>
      <c r="AB193" s="107">
        <v>46.765393608729532</v>
      </c>
      <c r="AC193" s="107">
        <v>50.989802039592092</v>
      </c>
    </row>
    <row r="194" spans="1:29" ht="12.75">
      <c r="A194" s="114"/>
      <c r="B194" s="114"/>
      <c r="C194" s="114"/>
      <c r="D194" s="115"/>
      <c r="E194" s="102" t="s">
        <v>218</v>
      </c>
      <c r="F194" s="201">
        <v>192.23965090222904</v>
      </c>
      <c r="G194" s="201">
        <v>355.2554999417996</v>
      </c>
      <c r="H194" s="201">
        <v>378.89721210455184</v>
      </c>
      <c r="I194" s="201">
        <v>358.81914286967583</v>
      </c>
      <c r="J194" s="201">
        <v>165.63433248534457</v>
      </c>
      <c r="K194" s="201">
        <v>284.46472874452786</v>
      </c>
      <c r="L194" s="201">
        <v>137.69312418917326</v>
      </c>
      <c r="M194" s="201">
        <v>244.2090559888255</v>
      </c>
      <c r="N194" s="201">
        <v>238.92974136943624</v>
      </c>
      <c r="O194" s="201">
        <v>178.75159012150723</v>
      </c>
      <c r="P194" s="201">
        <v>83.508461453379056</v>
      </c>
      <c r="Q194" s="201">
        <v>175.40368673739829</v>
      </c>
      <c r="R194" s="201">
        <v>48.207335770727681</v>
      </c>
      <c r="S194" s="201">
        <v>75.19497148178327</v>
      </c>
      <c r="T194" s="201">
        <v>70.556433692987881</v>
      </c>
      <c r="U194" s="201">
        <v>57.025047155327464</v>
      </c>
      <c r="V194" s="201">
        <v>22.121446742616968</v>
      </c>
      <c r="W194" s="201">
        <v>54.95389461384093</v>
      </c>
      <c r="X194" s="201">
        <v>6.3391909423281048</v>
      </c>
      <c r="Y194" s="201">
        <v>35.851472471190782</v>
      </c>
      <c r="Z194" s="201">
        <v>69.411037042127688</v>
      </c>
      <c r="AA194" s="201">
        <v>123.04250559284117</v>
      </c>
      <c r="AB194" s="201">
        <v>60.00442428934852</v>
      </c>
      <c r="AC194" s="201">
        <v>54.107147393288678</v>
      </c>
    </row>
    <row r="195" spans="1:29" ht="12.75">
      <c r="A195" s="111">
        <v>10</v>
      </c>
      <c r="B195" s="111">
        <v>4</v>
      </c>
      <c r="C195" s="111">
        <v>4</v>
      </c>
      <c r="D195" s="95">
        <v>566028</v>
      </c>
      <c r="E195" s="45" t="s">
        <v>116</v>
      </c>
      <c r="F195" s="107">
        <v>149.20634920634922</v>
      </c>
      <c r="G195" s="107">
        <v>342.36075625958108</v>
      </c>
      <c r="H195" s="107">
        <v>345.49878345498786</v>
      </c>
      <c r="I195" s="107">
        <v>369.71046770601339</v>
      </c>
      <c r="J195" s="107">
        <v>123.31838565022426</v>
      </c>
      <c r="K195" s="107">
        <v>259.13680636225541</v>
      </c>
      <c r="L195" s="107">
        <v>69.841269841269835</v>
      </c>
      <c r="M195" s="107">
        <v>209.50434338272865</v>
      </c>
      <c r="N195" s="107">
        <v>126.52068126520682</v>
      </c>
      <c r="O195" s="107">
        <v>164.81069042316258</v>
      </c>
      <c r="P195" s="107">
        <v>39.237668161434989</v>
      </c>
      <c r="Q195" s="107">
        <v>118.84550084889644</v>
      </c>
      <c r="R195" s="107">
        <v>79.365079365079367</v>
      </c>
      <c r="S195" s="107">
        <v>76.647930505876374</v>
      </c>
      <c r="T195" s="107">
        <v>131.38686131386868</v>
      </c>
      <c r="U195" s="107">
        <v>129.17594654788425</v>
      </c>
      <c r="V195" s="107">
        <v>50.448430493273577</v>
      </c>
      <c r="W195" s="107">
        <v>93.825395407023535</v>
      </c>
      <c r="X195" s="107">
        <v>0</v>
      </c>
      <c r="Y195" s="107">
        <v>56.208482370976</v>
      </c>
      <c r="Z195" s="107">
        <v>87.591240875912433</v>
      </c>
      <c r="AA195" s="107">
        <v>75.723830734966612</v>
      </c>
      <c r="AB195" s="107">
        <v>33.632286995515699</v>
      </c>
      <c r="AC195" s="107">
        <v>46.465910106335464</v>
      </c>
    </row>
    <row r="196" spans="1:29" ht="12.75">
      <c r="A196" s="111">
        <v>10</v>
      </c>
      <c r="B196" s="111">
        <v>4</v>
      </c>
      <c r="C196" s="111">
        <v>4</v>
      </c>
      <c r="D196" s="95">
        <v>158020</v>
      </c>
      <c r="E196" s="45" t="s">
        <v>34</v>
      </c>
      <c r="F196" s="107">
        <v>68.554396423248889</v>
      </c>
      <c r="G196" s="107">
        <v>204.65116279069767</v>
      </c>
      <c r="H196" s="107">
        <v>263.28386787936813</v>
      </c>
      <c r="I196" s="107">
        <v>238.42917251051892</v>
      </c>
      <c r="J196" s="107">
        <v>100</v>
      </c>
      <c r="K196" s="107">
        <v>166.18560307880696</v>
      </c>
      <c r="L196" s="107">
        <v>41.728763040238462</v>
      </c>
      <c r="M196" s="107">
        <v>144.18604651162789</v>
      </c>
      <c r="N196" s="107">
        <v>186.69219722355194</v>
      </c>
      <c r="O196" s="107">
        <v>107.52688172043011</v>
      </c>
      <c r="P196" s="107">
        <v>58.823529411764703</v>
      </c>
      <c r="Q196" s="107">
        <v>102.33534505379167</v>
      </c>
      <c r="R196" s="107">
        <v>23.845007451564829</v>
      </c>
      <c r="S196" s="107">
        <v>37.209302325581405</v>
      </c>
      <c r="T196" s="107">
        <v>19.147917663954043</v>
      </c>
      <c r="U196" s="107">
        <v>32.725572697522217</v>
      </c>
      <c r="V196" s="107">
        <v>11.76470588235294</v>
      </c>
      <c r="W196" s="107">
        <v>25.365170996238959</v>
      </c>
      <c r="X196" s="107">
        <v>2.9806259314456036</v>
      </c>
      <c r="Y196" s="107">
        <v>23.255813953488371</v>
      </c>
      <c r="Z196" s="107">
        <v>57.443752991862134</v>
      </c>
      <c r="AA196" s="107">
        <v>98.176718092566617</v>
      </c>
      <c r="AB196" s="107">
        <v>29.411764705882359</v>
      </c>
      <c r="AC196" s="107">
        <v>38.485087028776348</v>
      </c>
    </row>
    <row r="197" spans="1:29" s="5" customFormat="1" ht="12.75">
      <c r="A197" s="111">
        <v>10</v>
      </c>
      <c r="B197" s="111">
        <v>4</v>
      </c>
      <c r="C197" s="111">
        <v>4</v>
      </c>
      <c r="D197" s="95">
        <v>162022</v>
      </c>
      <c r="E197" s="45" t="s">
        <v>43</v>
      </c>
      <c r="F197" s="107">
        <v>143.16174230886386</v>
      </c>
      <c r="G197" s="107">
        <v>198.70609981515722</v>
      </c>
      <c r="H197" s="107">
        <v>244.23337856173677</v>
      </c>
      <c r="I197" s="107">
        <v>294.52369995398067</v>
      </c>
      <c r="J197" s="107">
        <v>443.68600682593859</v>
      </c>
      <c r="K197" s="107">
        <v>241.67847025495752</v>
      </c>
      <c r="L197" s="107">
        <v>134.02375875723425</v>
      </c>
      <c r="M197" s="107">
        <v>166.35859519408513</v>
      </c>
      <c r="N197" s="107">
        <v>221.61917684305743</v>
      </c>
      <c r="O197" s="107">
        <v>216.29084215370455</v>
      </c>
      <c r="P197" s="107">
        <v>259.38566552901023</v>
      </c>
      <c r="Q197" s="107">
        <v>189.44759206798869</v>
      </c>
      <c r="R197" s="107">
        <v>6.0919890344197372</v>
      </c>
      <c r="S197" s="107">
        <v>18.484288354898336</v>
      </c>
      <c r="T197" s="107">
        <v>9.0456806874717302</v>
      </c>
      <c r="U197" s="107">
        <v>36.815462494247591</v>
      </c>
      <c r="V197" s="107">
        <v>47.781569965870318</v>
      </c>
      <c r="W197" s="107">
        <v>20.361189801699716</v>
      </c>
      <c r="X197" s="107">
        <v>3.045994517209869</v>
      </c>
      <c r="Y197" s="107">
        <v>13.863216266173755</v>
      </c>
      <c r="Z197" s="107">
        <v>13.568521031207599</v>
      </c>
      <c r="AA197" s="107">
        <v>41.417395306028524</v>
      </c>
      <c r="AB197" s="107">
        <v>136.51877133105802</v>
      </c>
      <c r="AC197" s="107">
        <v>31.869688385269122</v>
      </c>
    </row>
    <row r="198" spans="1:29" ht="12.75">
      <c r="A198" s="111">
        <v>10</v>
      </c>
      <c r="B198" s="111">
        <v>4</v>
      </c>
      <c r="C198" s="111">
        <v>4</v>
      </c>
      <c r="D198" s="95">
        <v>362036</v>
      </c>
      <c r="E198" s="45" t="s">
        <v>69</v>
      </c>
      <c r="F198" s="107">
        <v>144.32328415651062</v>
      </c>
      <c r="G198" s="107">
        <v>251.85185185185188</v>
      </c>
      <c r="H198" s="107">
        <v>390.8158280410355</v>
      </c>
      <c r="I198" s="107">
        <v>279.32960893854749</v>
      </c>
      <c r="J198" s="107">
        <v>215.73604060913704</v>
      </c>
      <c r="K198" s="107">
        <v>247.3886750962067</v>
      </c>
      <c r="L198" s="107">
        <v>109.04425914047471</v>
      </c>
      <c r="M198" s="107">
        <v>182.71604938271611</v>
      </c>
      <c r="N198" s="107">
        <v>307.76746458231548</v>
      </c>
      <c r="O198" s="107">
        <v>181.56424581005584</v>
      </c>
      <c r="P198" s="107">
        <v>114.21319796954315</v>
      </c>
      <c r="Q198" s="107">
        <v>175.00458127176103</v>
      </c>
      <c r="R198" s="107">
        <v>25.657472738935212</v>
      </c>
      <c r="S198" s="107">
        <v>64.197530864197532</v>
      </c>
      <c r="T198" s="107">
        <v>63.507572056668295</v>
      </c>
      <c r="U198" s="107">
        <v>51.210428305400377</v>
      </c>
      <c r="V198" s="107">
        <v>38.071065989847725</v>
      </c>
      <c r="W198" s="107">
        <v>46.728971962616818</v>
      </c>
      <c r="X198" s="107">
        <v>9.6215522771007063</v>
      </c>
      <c r="Y198" s="107">
        <v>4.9382716049382713</v>
      </c>
      <c r="Z198" s="107">
        <v>19.540791402051788</v>
      </c>
      <c r="AA198" s="107">
        <v>46.554934823091251</v>
      </c>
      <c r="AB198" s="107">
        <v>63.451776649746186</v>
      </c>
      <c r="AC198" s="107">
        <v>25.655121861828846</v>
      </c>
    </row>
    <row r="199" spans="1:29" ht="12.75">
      <c r="A199" s="111">
        <v>10</v>
      </c>
      <c r="B199" s="111">
        <v>4</v>
      </c>
      <c r="C199" s="111">
        <v>4</v>
      </c>
      <c r="D199" s="95">
        <v>166036</v>
      </c>
      <c r="E199" s="45" t="s">
        <v>47</v>
      </c>
      <c r="F199" s="107">
        <v>89.147286821705421</v>
      </c>
      <c r="G199" s="107">
        <v>196.30484988452659</v>
      </c>
      <c r="H199" s="107">
        <v>289.44381384790012</v>
      </c>
      <c r="I199" s="107">
        <v>292.68292682926835</v>
      </c>
      <c r="J199" s="107">
        <v>60.000000000000007</v>
      </c>
      <c r="K199" s="107">
        <v>183.91521197007481</v>
      </c>
      <c r="L199" s="107">
        <v>73.643410852713174</v>
      </c>
      <c r="M199" s="107">
        <v>138.56812933025407</v>
      </c>
      <c r="N199" s="107">
        <v>147.55959137343933</v>
      </c>
      <c r="O199" s="107">
        <v>156.09756097560984</v>
      </c>
      <c r="P199" s="107">
        <v>20.000000000000011</v>
      </c>
      <c r="Q199" s="107">
        <v>108.06317539484623</v>
      </c>
      <c r="R199" s="107">
        <v>15.503875968992245</v>
      </c>
      <c r="S199" s="107">
        <v>34.642032332563524</v>
      </c>
      <c r="T199" s="107">
        <v>90.805902383654939</v>
      </c>
      <c r="U199" s="107">
        <v>48.780487804878042</v>
      </c>
      <c r="V199" s="107">
        <v>6.6666666666666661</v>
      </c>
      <c r="W199" s="107">
        <v>38.445552784704908</v>
      </c>
      <c r="X199" s="107">
        <v>0</v>
      </c>
      <c r="Y199" s="107">
        <v>23.094688221709013</v>
      </c>
      <c r="Z199" s="107">
        <v>51.07832009080591</v>
      </c>
      <c r="AA199" s="107">
        <v>87.804878048780481</v>
      </c>
      <c r="AB199" s="107">
        <v>33.333333333333343</v>
      </c>
      <c r="AC199" s="107">
        <v>37.406483790523687</v>
      </c>
    </row>
    <row r="200" spans="1:29" ht="12.75">
      <c r="A200" s="114"/>
      <c r="B200" s="114"/>
      <c r="C200" s="114"/>
      <c r="D200" s="115"/>
      <c r="E200" s="102" t="s">
        <v>288</v>
      </c>
      <c r="F200" s="201">
        <v>119.46274053984244</v>
      </c>
      <c r="G200" s="201">
        <v>238.33266852812127</v>
      </c>
      <c r="H200" s="201">
        <v>305.9818968909878</v>
      </c>
      <c r="I200" s="201">
        <v>295.67642956764297</v>
      </c>
      <c r="J200" s="201">
        <v>183.17757009345794</v>
      </c>
      <c r="K200" s="201">
        <v>220.35329979066435</v>
      </c>
      <c r="L200" s="201">
        <v>85.884024279994833</v>
      </c>
      <c r="M200" s="201">
        <v>168.5281212604707</v>
      </c>
      <c r="N200" s="201">
        <v>199.72451790633605</v>
      </c>
      <c r="O200" s="201">
        <v>165.50441655044165</v>
      </c>
      <c r="P200" s="201">
        <v>94.704049844236764</v>
      </c>
      <c r="Q200" s="201">
        <v>139.37346211759521</v>
      </c>
      <c r="R200" s="201">
        <v>30.349993542554564</v>
      </c>
      <c r="S200" s="201">
        <v>45.871559633027537</v>
      </c>
      <c r="T200" s="201">
        <v>60.999606454151916</v>
      </c>
      <c r="U200" s="201">
        <v>60.43700604370062</v>
      </c>
      <c r="V200" s="201">
        <v>31.15264797507789</v>
      </c>
      <c r="W200" s="201">
        <v>44.988798707260649</v>
      </c>
      <c r="X200" s="201">
        <v>3.2287227172930386</v>
      </c>
      <c r="Y200" s="201">
        <v>23.932987634623053</v>
      </c>
      <c r="Z200" s="201">
        <v>45.257772530499814</v>
      </c>
      <c r="AA200" s="201">
        <v>69.735006973500703</v>
      </c>
      <c r="AB200" s="201">
        <v>57.320872274143298</v>
      </c>
      <c r="AC200" s="201">
        <v>35.991038965808514</v>
      </c>
    </row>
    <row r="201" spans="1:29" s="27" customFormat="1" ht="12.75">
      <c r="D201" s="31"/>
      <c r="E201" s="7" t="s">
        <v>179</v>
      </c>
      <c r="F201" s="203">
        <v>212.07362380840945</v>
      </c>
      <c r="G201" s="203">
        <v>372.71393795643218</v>
      </c>
      <c r="H201" s="204">
        <v>405.10724102953833</v>
      </c>
      <c r="I201" s="205">
        <v>400.68124775905346</v>
      </c>
      <c r="J201" s="205">
        <v>222.90532293994426</v>
      </c>
      <c r="K201" s="204">
        <v>313.60142479571357</v>
      </c>
      <c r="L201" s="206">
        <v>151.51016997994432</v>
      </c>
      <c r="M201" s="206">
        <v>247.67492665876034</v>
      </c>
      <c r="N201" s="204">
        <v>242.84370297958145</v>
      </c>
      <c r="O201" s="203">
        <v>196.29222531138134</v>
      </c>
      <c r="P201" s="203">
        <v>112.41436469884701</v>
      </c>
      <c r="Q201" s="207">
        <v>187.64130499756706</v>
      </c>
      <c r="R201" s="205">
        <v>51.831408673251318</v>
      </c>
      <c r="S201" s="203">
        <v>79.926346669995638</v>
      </c>
      <c r="T201" s="203">
        <v>85.069609372366472</v>
      </c>
      <c r="U201" s="254">
        <v>74.017363294911519</v>
      </c>
      <c r="V201" s="203">
        <v>31.841119632384572</v>
      </c>
      <c r="W201" s="203">
        <v>63.943741127847822</v>
      </c>
      <c r="X201" s="204">
        <v>8.732045155213795</v>
      </c>
      <c r="Y201" s="205">
        <v>45.112664627676175</v>
      </c>
      <c r="Z201" s="205">
        <v>77.193928677590478</v>
      </c>
      <c r="AA201" s="204">
        <v>130.37165915276054</v>
      </c>
      <c r="AB201" s="206">
        <v>78.649838608712685</v>
      </c>
      <c r="AC201" s="206">
        <v>62.016378670298671</v>
      </c>
    </row>
    <row r="202" spans="1:29" s="27" customFormat="1" ht="12.75">
      <c r="D202" s="31"/>
      <c r="E202" s="10" t="s">
        <v>200</v>
      </c>
      <c r="F202" s="203">
        <v>211.44946753925859</v>
      </c>
      <c r="G202" s="203">
        <v>376.51059695147865</v>
      </c>
      <c r="H202" s="206">
        <v>417.70687799180041</v>
      </c>
      <c r="I202" s="205">
        <v>417.63191943015391</v>
      </c>
      <c r="J202" s="205">
        <v>234.80201526146283</v>
      </c>
      <c r="K202" s="206">
        <v>321.19356786757191</v>
      </c>
      <c r="L202" s="206">
        <v>151.66252322321233</v>
      </c>
      <c r="M202" s="206">
        <v>255.77851229153831</v>
      </c>
      <c r="N202" s="206">
        <v>254.40324316896087</v>
      </c>
      <c r="O202" s="203">
        <v>209.02554415105729</v>
      </c>
      <c r="P202" s="203">
        <v>117.4010076307314</v>
      </c>
      <c r="Q202" s="203">
        <v>194.62141551878739</v>
      </c>
      <c r="R202" s="205">
        <v>50.11395213118147</v>
      </c>
      <c r="S202" s="203">
        <v>75.302119390295744</v>
      </c>
      <c r="T202" s="203">
        <v>79.619110876984038</v>
      </c>
      <c r="U202" s="10">
        <v>70.168869166217235</v>
      </c>
      <c r="V202" s="203">
        <v>30.903793983615984</v>
      </c>
      <c r="W202" s="203">
        <v>60.802526423662215</v>
      </c>
      <c r="X202" s="206">
        <v>9.6729921848648015</v>
      </c>
      <c r="Y202" s="205">
        <v>45.429965269644633</v>
      </c>
      <c r="Z202" s="205">
        <v>83.684523945855574</v>
      </c>
      <c r="AA202" s="206">
        <v>138.43750611287936</v>
      </c>
      <c r="AB202" s="206">
        <v>86.497213647115444</v>
      </c>
      <c r="AC202" s="206">
        <v>65.769625925122284</v>
      </c>
    </row>
    <row r="203" spans="1:29" s="27" customFormat="1" ht="12.75">
      <c r="D203" s="31"/>
      <c r="E203" s="11" t="s">
        <v>201</v>
      </c>
      <c r="F203" s="203">
        <v>212.81176194968751</v>
      </c>
      <c r="G203" s="203">
        <v>368.26388912426745</v>
      </c>
      <c r="H203" s="206">
        <v>390.599761334942</v>
      </c>
      <c r="I203" s="205">
        <v>381.88213782095983</v>
      </c>
      <c r="J203" s="205">
        <v>209.84203150565327</v>
      </c>
      <c r="K203" s="206">
        <v>304.89307841915468</v>
      </c>
      <c r="L203" s="206">
        <v>151.32999436469896</v>
      </c>
      <c r="M203" s="206">
        <v>238.17674633007158</v>
      </c>
      <c r="N203" s="206">
        <v>229.53381198204079</v>
      </c>
      <c r="O203" s="203">
        <v>182.17036245021924</v>
      </c>
      <c r="P203" s="203">
        <v>106.93872759422715</v>
      </c>
      <c r="Q203" s="203">
        <v>179.63497271561087</v>
      </c>
      <c r="R203" s="205">
        <v>53.862502875692016</v>
      </c>
      <c r="S203" s="203">
        <v>85.346384980663203</v>
      </c>
      <c r="T203" s="203">
        <v>91.345424817210244</v>
      </c>
      <c r="U203" s="11">
        <v>78.285528334340583</v>
      </c>
      <c r="V203" s="203">
        <v>32.870360179906534</v>
      </c>
      <c r="W203" s="203">
        <v>67.546779878340232</v>
      </c>
      <c r="X203" s="206">
        <v>7.6192647092965595</v>
      </c>
      <c r="Y203" s="205">
        <v>44.740757813532724</v>
      </c>
      <c r="Z203" s="205">
        <v>69.72052453569097</v>
      </c>
      <c r="AA203" s="206">
        <v>121.42624703639999</v>
      </c>
      <c r="AB203" s="206">
        <v>70.032943731519595</v>
      </c>
      <c r="AC203" s="206">
        <v>57.711325825203595</v>
      </c>
    </row>
    <row r="204" spans="1:29" s="27" customFormat="1" ht="12.75">
      <c r="A204" s="59">
        <v>1</v>
      </c>
      <c r="B204" s="59" t="s">
        <v>371</v>
      </c>
      <c r="D204" s="31"/>
      <c r="E204" s="11"/>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row>
    <row r="205" spans="1:29" s="27" customFormat="1" ht="12.75">
      <c r="A205" s="59">
        <v>2</v>
      </c>
      <c r="B205" s="59" t="s">
        <v>375</v>
      </c>
      <c r="C205" s="59"/>
      <c r="D205" s="20"/>
      <c r="E205" s="2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row>
    <row r="206" spans="1:29" s="27" customFormat="1" ht="12.75">
      <c r="A206" s="59">
        <v>3</v>
      </c>
      <c r="B206" s="59" t="s">
        <v>382</v>
      </c>
      <c r="C206" s="59"/>
      <c r="D206" s="20"/>
      <c r="E206" s="2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row>
    <row r="207" spans="1:29" ht="12">
      <c r="A207" s="47" t="s">
        <v>366</v>
      </c>
    </row>
    <row r="208" spans="1:29">
      <c r="F208" s="175"/>
    </row>
    <row r="214" spans="11:11" s="20" customFormat="1">
      <c r="K214" s="6"/>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05"/>
  <sheetViews>
    <sheetView zoomScale="80" zoomScaleNormal="80" workbookViewId="0">
      <pane ySplit="4" topLeftCell="A5" activePane="bottomLeft" state="frozen"/>
      <selection pane="bottomLeft" activeCell="A5" sqref="A5"/>
    </sheetView>
  </sheetViews>
  <sheetFormatPr baseColWidth="10" defaultColWidth="11.42578125" defaultRowHeight="11.25"/>
  <cols>
    <col min="1" max="3" width="11.42578125" style="20"/>
    <col min="4" max="4" width="9.5703125" style="23" customWidth="1"/>
    <col min="5" max="5" width="40.7109375" style="27" customWidth="1"/>
    <col min="6" max="7" width="14.140625" style="20" customWidth="1"/>
    <col min="8" max="8" width="11.42578125" style="20"/>
    <col min="9" max="14" width="11.42578125" style="27"/>
    <col min="15" max="16384" width="11.42578125" style="20"/>
  </cols>
  <sheetData>
    <row r="1" spans="1:20" ht="18.75" customHeight="1">
      <c r="A1" s="40" t="s">
        <v>387</v>
      </c>
      <c r="E1" s="73"/>
      <c r="F1" s="24"/>
      <c r="G1" s="24"/>
    </row>
    <row r="2" spans="1:20" ht="12" customHeight="1">
      <c r="A2" s="35"/>
      <c r="E2" s="73"/>
      <c r="F2" s="24"/>
      <c r="G2" s="24"/>
    </row>
    <row r="3" spans="1:20" s="263" customFormat="1" ht="69" customHeight="1">
      <c r="A3" s="259" t="s">
        <v>289</v>
      </c>
      <c r="B3" s="259" t="s">
        <v>302</v>
      </c>
      <c r="C3" s="259" t="s">
        <v>287</v>
      </c>
      <c r="D3" s="258" t="s">
        <v>6</v>
      </c>
      <c r="E3" s="323" t="s">
        <v>0</v>
      </c>
      <c r="F3" s="370" t="s">
        <v>167</v>
      </c>
      <c r="G3" s="370"/>
      <c r="H3" s="375"/>
      <c r="I3" s="376" t="s">
        <v>365</v>
      </c>
      <c r="J3" s="369"/>
      <c r="K3" s="377"/>
      <c r="L3" s="376" t="s">
        <v>308</v>
      </c>
      <c r="M3" s="370"/>
      <c r="N3" s="375"/>
      <c r="O3" s="373" t="s">
        <v>7</v>
      </c>
      <c r="P3" s="370"/>
      <c r="Q3" s="375"/>
      <c r="R3" s="376" t="s">
        <v>8</v>
      </c>
      <c r="S3" s="370"/>
      <c r="T3" s="370"/>
    </row>
    <row r="4" spans="1:20" s="263" customFormat="1" ht="32.25" customHeight="1">
      <c r="A4" s="259"/>
      <c r="B4" s="258"/>
      <c r="C4" s="258"/>
      <c r="D4" s="320"/>
      <c r="E4" s="321"/>
      <c r="F4" s="322" t="s">
        <v>180</v>
      </c>
      <c r="G4" s="322" t="s">
        <v>181</v>
      </c>
      <c r="H4" s="318" t="s">
        <v>12</v>
      </c>
      <c r="I4" s="322" t="s">
        <v>180</v>
      </c>
      <c r="J4" s="322" t="s">
        <v>181</v>
      </c>
      <c r="K4" s="318" t="s">
        <v>12</v>
      </c>
      <c r="L4" s="324" t="s">
        <v>180</v>
      </c>
      <c r="M4" s="322" t="s">
        <v>181</v>
      </c>
      <c r="N4" s="318" t="s">
        <v>12</v>
      </c>
      <c r="O4" s="316" t="s">
        <v>180</v>
      </c>
      <c r="P4" s="322" t="s">
        <v>181</v>
      </c>
      <c r="Q4" s="318" t="s">
        <v>12</v>
      </c>
      <c r="R4" s="316" t="s">
        <v>180</v>
      </c>
      <c r="S4" s="322" t="s">
        <v>181</v>
      </c>
      <c r="T4" s="322" t="s">
        <v>12</v>
      </c>
    </row>
    <row r="5" spans="1:20" ht="12.75">
      <c r="A5" s="105">
        <v>1</v>
      </c>
      <c r="B5" s="105">
        <v>1</v>
      </c>
      <c r="C5" s="106">
        <v>1</v>
      </c>
      <c r="D5" s="95">
        <v>911000</v>
      </c>
      <c r="E5" s="45" t="s">
        <v>133</v>
      </c>
      <c r="F5" s="116">
        <v>659.14875984135438</v>
      </c>
      <c r="G5" s="116">
        <v>593.75689041484259</v>
      </c>
      <c r="H5" s="116">
        <v>627.47012955304979</v>
      </c>
      <c r="I5" s="116">
        <v>443.67489492689293</v>
      </c>
      <c r="J5" s="116">
        <v>392.79301981289592</v>
      </c>
      <c r="K5" s="116">
        <v>419.02552912273217</v>
      </c>
      <c r="L5" s="116">
        <v>215.47386491446153</v>
      </c>
      <c r="M5" s="116">
        <v>200.9638706019467</v>
      </c>
      <c r="N5" s="116">
        <v>208.44460043031754</v>
      </c>
      <c r="O5" s="116">
        <v>81.690641093944237</v>
      </c>
      <c r="P5" s="116">
        <v>85.992377232494405</v>
      </c>
      <c r="Q5" s="116">
        <v>83.774586849373591</v>
      </c>
      <c r="R5" s="116">
        <v>133.78322382051729</v>
      </c>
      <c r="S5" s="116">
        <v>114.97149336945226</v>
      </c>
      <c r="T5" s="116">
        <v>124.67001358094393</v>
      </c>
    </row>
    <row r="6" spans="1:20" ht="12.75">
      <c r="A6" s="105">
        <v>1</v>
      </c>
      <c r="B6" s="105">
        <v>1</v>
      </c>
      <c r="C6" s="106">
        <v>1</v>
      </c>
      <c r="D6" s="95">
        <v>913000</v>
      </c>
      <c r="E6" s="45" t="s">
        <v>134</v>
      </c>
      <c r="F6" s="116">
        <v>598.79530303543049</v>
      </c>
      <c r="G6" s="116">
        <v>526.09983230456373</v>
      </c>
      <c r="H6" s="116">
        <v>563.40963562471791</v>
      </c>
      <c r="I6" s="116">
        <v>381.0361747487396</v>
      </c>
      <c r="J6" s="116">
        <v>328.25489706354597</v>
      </c>
      <c r="K6" s="116">
        <v>355.34405502101509</v>
      </c>
      <c r="L6" s="116">
        <v>217.75912828669084</v>
      </c>
      <c r="M6" s="116">
        <v>197.84493524101765</v>
      </c>
      <c r="N6" s="116">
        <v>208.06558060370284</v>
      </c>
      <c r="O6" s="116">
        <v>87.983486176440721</v>
      </c>
      <c r="P6" s="116">
        <v>90.448496093053137</v>
      </c>
      <c r="Q6" s="116">
        <v>89.1833686477474</v>
      </c>
      <c r="R6" s="116">
        <v>129.77564211025012</v>
      </c>
      <c r="S6" s="116">
        <v>107.39643914796453</v>
      </c>
      <c r="T6" s="116">
        <v>118.88221195595544</v>
      </c>
    </row>
    <row r="7" spans="1:20" ht="12.75">
      <c r="A7" s="105">
        <v>1</v>
      </c>
      <c r="B7" s="105">
        <v>1</v>
      </c>
      <c r="C7" s="106">
        <v>1</v>
      </c>
      <c r="D7" s="95">
        <v>112000</v>
      </c>
      <c r="E7" s="45" t="s">
        <v>16</v>
      </c>
      <c r="F7" s="116">
        <v>921.93336746496732</v>
      </c>
      <c r="G7" s="116">
        <v>809.14598078609765</v>
      </c>
      <c r="H7" s="116">
        <v>867.59561337997729</v>
      </c>
      <c r="I7" s="116">
        <v>593.5111970722636</v>
      </c>
      <c r="J7" s="116">
        <v>520.73347339221255</v>
      </c>
      <c r="K7" s="116">
        <v>558.4489603396089</v>
      </c>
      <c r="L7" s="116">
        <v>328.42217039270372</v>
      </c>
      <c r="M7" s="116">
        <v>288.41250739388511</v>
      </c>
      <c r="N7" s="116">
        <v>309.14665304036811</v>
      </c>
      <c r="O7" s="116">
        <v>109.60047025807309</v>
      </c>
      <c r="P7" s="116">
        <v>104.02431313357945</v>
      </c>
      <c r="Q7" s="116">
        <v>106.91403639794034</v>
      </c>
      <c r="R7" s="116">
        <v>218.82170013463065</v>
      </c>
      <c r="S7" s="116">
        <v>184.3881942603056</v>
      </c>
      <c r="T7" s="116">
        <v>202.23261664242776</v>
      </c>
    </row>
    <row r="8" spans="1:20" ht="12.75">
      <c r="A8" s="105">
        <v>1</v>
      </c>
      <c r="B8" s="105">
        <v>1</v>
      </c>
      <c r="C8" s="106">
        <v>1</v>
      </c>
      <c r="D8" s="95">
        <v>113000</v>
      </c>
      <c r="E8" s="45" t="s">
        <v>17</v>
      </c>
      <c r="F8" s="116">
        <v>659.81639891508462</v>
      </c>
      <c r="G8" s="116">
        <v>543.64457553691557</v>
      </c>
      <c r="H8" s="116">
        <v>603.43053480194339</v>
      </c>
      <c r="I8" s="116">
        <v>461.958411572432</v>
      </c>
      <c r="J8" s="116">
        <v>375.14978339017392</v>
      </c>
      <c r="K8" s="116">
        <v>419.82444681060457</v>
      </c>
      <c r="L8" s="116">
        <v>197.85798734265256</v>
      </c>
      <c r="M8" s="116">
        <v>168.49479214674164</v>
      </c>
      <c r="N8" s="116">
        <v>183.60608799133871</v>
      </c>
      <c r="O8" s="116">
        <v>79.456151331803326</v>
      </c>
      <c r="P8" s="116">
        <v>77.242142132915475</v>
      </c>
      <c r="Q8" s="116">
        <v>78.381546335483748</v>
      </c>
      <c r="R8" s="116">
        <v>118.40183601084925</v>
      </c>
      <c r="S8" s="116">
        <v>91.252650013826155</v>
      </c>
      <c r="T8" s="116">
        <v>105.22454165585494</v>
      </c>
    </row>
    <row r="9" spans="1:20" ht="12.75">
      <c r="A9" s="105">
        <v>1</v>
      </c>
      <c r="B9" s="105">
        <v>1</v>
      </c>
      <c r="C9" s="106">
        <v>1</v>
      </c>
      <c r="D9" s="95">
        <v>513000</v>
      </c>
      <c r="E9" s="45" t="s">
        <v>96</v>
      </c>
      <c r="F9" s="116">
        <v>323.65406844372842</v>
      </c>
      <c r="G9" s="116">
        <v>325.93830724813876</v>
      </c>
      <c r="H9" s="116">
        <v>324.74987698868307</v>
      </c>
      <c r="I9" s="116">
        <v>207.36277978212908</v>
      </c>
      <c r="J9" s="116">
        <v>193.7395532593832</v>
      </c>
      <c r="K9" s="116">
        <v>200.82736500646962</v>
      </c>
      <c r="L9" s="116">
        <v>116.29128866159937</v>
      </c>
      <c r="M9" s="116">
        <v>132.19875398875553</v>
      </c>
      <c r="N9" s="116">
        <v>123.92251198221348</v>
      </c>
      <c r="O9" s="116">
        <v>63.399768818522539</v>
      </c>
      <c r="P9" s="116">
        <v>75.596413918857323</v>
      </c>
      <c r="Q9" s="116">
        <v>69.250815519472241</v>
      </c>
      <c r="R9" s="116">
        <v>52.891519843076829</v>
      </c>
      <c r="S9" s="116">
        <v>56.602340069898197</v>
      </c>
      <c r="T9" s="116">
        <v>54.671696462741238</v>
      </c>
    </row>
    <row r="10" spans="1:20" ht="12.75" customHeight="1">
      <c r="A10" s="105">
        <v>1</v>
      </c>
      <c r="B10" s="105">
        <v>1</v>
      </c>
      <c r="C10" s="106">
        <v>1</v>
      </c>
      <c r="D10" s="95">
        <v>914000</v>
      </c>
      <c r="E10" s="45" t="s">
        <v>135</v>
      </c>
      <c r="F10" s="116">
        <v>435.75363541614962</v>
      </c>
      <c r="G10" s="116">
        <v>335.82287197415116</v>
      </c>
      <c r="H10" s="116">
        <v>387.41416418981237</v>
      </c>
      <c r="I10" s="116">
        <v>233.75849918110077</v>
      </c>
      <c r="J10" s="116">
        <v>172.67863763970547</v>
      </c>
      <c r="K10" s="116">
        <v>204.21236035666698</v>
      </c>
      <c r="L10" s="116">
        <v>201.99513623504882</v>
      </c>
      <c r="M10" s="116">
        <v>163.14423433444566</v>
      </c>
      <c r="N10" s="116">
        <v>183.20180383314542</v>
      </c>
      <c r="O10" s="116">
        <v>86.356643009578647</v>
      </c>
      <c r="P10" s="116">
        <v>86.339318819852735</v>
      </c>
      <c r="Q10" s="116">
        <v>86.348262785692313</v>
      </c>
      <c r="R10" s="116">
        <v>115.6384932254702</v>
      </c>
      <c r="S10" s="116">
        <v>76.804915514592921</v>
      </c>
      <c r="T10" s="116">
        <v>96.853541047453078</v>
      </c>
    </row>
    <row r="11" spans="1:20" ht="12.75">
      <c r="A11" s="105">
        <v>1</v>
      </c>
      <c r="B11" s="105">
        <v>1</v>
      </c>
      <c r="C11" s="106">
        <v>1</v>
      </c>
      <c r="D11" s="95">
        <v>915000</v>
      </c>
      <c r="E11" s="45" t="s">
        <v>136</v>
      </c>
      <c r="F11" s="116">
        <v>675.45983821938262</v>
      </c>
      <c r="G11" s="116">
        <v>635.64625850340155</v>
      </c>
      <c r="H11" s="116">
        <v>656.09781918272279</v>
      </c>
      <c r="I11" s="116">
        <v>452.36745839558949</v>
      </c>
      <c r="J11" s="116">
        <v>451.70068027210908</v>
      </c>
      <c r="K11" s="116">
        <v>452.04319288587766</v>
      </c>
      <c r="L11" s="116">
        <v>223.0923798237931</v>
      </c>
      <c r="M11" s="116">
        <v>183.9455782312925</v>
      </c>
      <c r="N11" s="116">
        <v>204.05462629684521</v>
      </c>
      <c r="O11" s="116">
        <v>113.34947704673091</v>
      </c>
      <c r="P11" s="116">
        <v>100.68027210884354</v>
      </c>
      <c r="Q11" s="116">
        <v>107.18822782130003</v>
      </c>
      <c r="R11" s="116">
        <v>109.74290277706218</v>
      </c>
      <c r="S11" s="116">
        <v>83.265306122448976</v>
      </c>
      <c r="T11" s="116">
        <v>96.866398475545196</v>
      </c>
    </row>
    <row r="12" spans="1:20" ht="12.75">
      <c r="A12" s="105">
        <v>1</v>
      </c>
      <c r="B12" s="105">
        <v>1</v>
      </c>
      <c r="C12" s="106">
        <v>1</v>
      </c>
      <c r="D12" s="95">
        <v>916000</v>
      </c>
      <c r="E12" s="45" t="s">
        <v>137</v>
      </c>
      <c r="F12" s="116">
        <v>735.55499239736469</v>
      </c>
      <c r="G12" s="116">
        <v>668.54422316100079</v>
      </c>
      <c r="H12" s="116">
        <v>703.00029318825977</v>
      </c>
      <c r="I12" s="116">
        <v>539.15357323872286</v>
      </c>
      <c r="J12" s="116">
        <v>490.1763561992895</v>
      </c>
      <c r="K12" s="116">
        <v>515.3598071472785</v>
      </c>
      <c r="L12" s="116">
        <v>196.40141915864166</v>
      </c>
      <c r="M12" s="116">
        <v>178.36786696171126</v>
      </c>
      <c r="N12" s="116">
        <v>187.64048604098122</v>
      </c>
      <c r="O12" s="116">
        <v>86.796756208819062</v>
      </c>
      <c r="P12" s="116">
        <v>92.536712935023147</v>
      </c>
      <c r="Q12" s="116">
        <v>89.585301495260126</v>
      </c>
      <c r="R12" s="116">
        <v>109.60466294982261</v>
      </c>
      <c r="S12" s="116">
        <v>85.831154026688125</v>
      </c>
      <c r="T12" s="116">
        <v>98.055184545721076</v>
      </c>
    </row>
    <row r="13" spans="1:20" ht="12.75">
      <c r="A13" s="105">
        <v>1</v>
      </c>
      <c r="B13" s="105">
        <v>1</v>
      </c>
      <c r="C13" s="106">
        <v>1</v>
      </c>
      <c r="D13" s="95">
        <v>114000</v>
      </c>
      <c r="E13" s="45" t="s">
        <v>18</v>
      </c>
      <c r="F13" s="116">
        <v>533.66562110600262</v>
      </c>
      <c r="G13" s="116">
        <v>468.7645470626573</v>
      </c>
      <c r="H13" s="116">
        <v>502.51368562171837</v>
      </c>
      <c r="I13" s="116">
        <v>288.31693378593224</v>
      </c>
      <c r="J13" s="116">
        <v>269.99348291592969</v>
      </c>
      <c r="K13" s="116">
        <v>279.52184113506877</v>
      </c>
      <c r="L13" s="116">
        <v>245.34868732007047</v>
      </c>
      <c r="M13" s="116">
        <v>198.77106414672761</v>
      </c>
      <c r="N13" s="116">
        <v>222.99184448664957</v>
      </c>
      <c r="O13" s="116">
        <v>86.366175396382062</v>
      </c>
      <c r="P13" s="116">
        <v>89.842658970300718</v>
      </c>
      <c r="Q13" s="116">
        <v>88.034856440621155</v>
      </c>
      <c r="R13" s="116">
        <v>158.98251192368838</v>
      </c>
      <c r="S13" s="116">
        <v>108.92840517642686</v>
      </c>
      <c r="T13" s="116">
        <v>134.95698804602839</v>
      </c>
    </row>
    <row r="14" spans="1:20" ht="12.75">
      <c r="A14" s="105">
        <v>1</v>
      </c>
      <c r="B14" s="105">
        <v>1</v>
      </c>
      <c r="C14" s="106">
        <v>1</v>
      </c>
      <c r="D14" s="95">
        <v>116000</v>
      </c>
      <c r="E14" s="45" t="s">
        <v>19</v>
      </c>
      <c r="F14" s="116">
        <v>786.15407718876691</v>
      </c>
      <c r="G14" s="116">
        <v>684.00655239921707</v>
      </c>
      <c r="H14" s="116">
        <v>736.66892480402589</v>
      </c>
      <c r="I14" s="116">
        <v>496.69620063072529</v>
      </c>
      <c r="J14" s="116">
        <v>428.30316832474347</v>
      </c>
      <c r="K14" s="116">
        <v>463.56334075292756</v>
      </c>
      <c r="L14" s="116">
        <v>289.45787655804156</v>
      </c>
      <c r="M14" s="116">
        <v>255.70338407447355</v>
      </c>
      <c r="N14" s="116">
        <v>273.10558405109833</v>
      </c>
      <c r="O14" s="116">
        <v>102.49286679681634</v>
      </c>
      <c r="P14" s="116">
        <v>108.67393823165129</v>
      </c>
      <c r="Q14" s="116">
        <v>105.48727378302526</v>
      </c>
      <c r="R14" s="116">
        <v>186.96500976122525</v>
      </c>
      <c r="S14" s="116">
        <v>147.02944584282227</v>
      </c>
      <c r="T14" s="116">
        <v>167.61831026807303</v>
      </c>
    </row>
    <row r="15" spans="1:20" s="27" customFormat="1" ht="12.75">
      <c r="A15" s="105">
        <v>1</v>
      </c>
      <c r="B15" s="105">
        <v>1</v>
      </c>
      <c r="C15" s="106">
        <v>1</v>
      </c>
      <c r="D15" s="95">
        <v>117000</v>
      </c>
      <c r="E15" s="45" t="s">
        <v>20</v>
      </c>
      <c r="F15" s="116">
        <v>508.92857142857144</v>
      </c>
      <c r="G15" s="116">
        <v>423.41538069123834</v>
      </c>
      <c r="H15" s="116">
        <v>467.64361800381749</v>
      </c>
      <c r="I15" s="116">
        <v>339.88095238095241</v>
      </c>
      <c r="J15" s="116">
        <v>275.47506695574549</v>
      </c>
      <c r="K15" s="116">
        <v>308.78640477803094</v>
      </c>
      <c r="L15" s="116">
        <v>169.04761904761901</v>
      </c>
      <c r="M15" s="116">
        <v>147.94031373549291</v>
      </c>
      <c r="N15" s="116">
        <v>158.85721322578661</v>
      </c>
      <c r="O15" s="116">
        <v>50.595238095238095</v>
      </c>
      <c r="P15" s="116">
        <v>43.999489860987119</v>
      </c>
      <c r="Q15" s="116">
        <v>47.410873714672739</v>
      </c>
      <c r="R15" s="116">
        <v>118.45238095238092</v>
      </c>
      <c r="S15" s="116">
        <v>103.94082387450581</v>
      </c>
      <c r="T15" s="116">
        <v>111.44633951111383</v>
      </c>
    </row>
    <row r="16" spans="1:20" ht="12.75">
      <c r="A16" s="105">
        <v>1</v>
      </c>
      <c r="B16" s="105">
        <v>1</v>
      </c>
      <c r="C16" s="106">
        <v>1</v>
      </c>
      <c r="D16" s="95">
        <v>119000</v>
      </c>
      <c r="E16" s="45" t="s">
        <v>21</v>
      </c>
      <c r="F16" s="116">
        <v>1127.0820181615111</v>
      </c>
      <c r="G16" s="116">
        <v>995.6510616525967</v>
      </c>
      <c r="H16" s="116">
        <v>1063.0823658378595</v>
      </c>
      <c r="I16" s="116">
        <v>812.89758655853927</v>
      </c>
      <c r="J16" s="116">
        <v>745.45919672550531</v>
      </c>
      <c r="K16" s="116">
        <v>780.05879714983314</v>
      </c>
      <c r="L16" s="116">
        <v>314.18443160297181</v>
      </c>
      <c r="M16" s="116">
        <v>250.19186492709133</v>
      </c>
      <c r="N16" s="116">
        <v>283.02356868802633</v>
      </c>
      <c r="O16" s="116">
        <v>118.48686446850871</v>
      </c>
      <c r="P16" s="116">
        <v>116.14223586595037</v>
      </c>
      <c r="Q16" s="116">
        <v>117.34515920075739</v>
      </c>
      <c r="R16" s="116">
        <v>195.6975671344631</v>
      </c>
      <c r="S16" s="116">
        <v>134.04962906114096</v>
      </c>
      <c r="T16" s="116">
        <v>165.67840948726888</v>
      </c>
    </row>
    <row r="17" spans="1:20" ht="12.75">
      <c r="A17" s="105">
        <v>1</v>
      </c>
      <c r="B17" s="105">
        <v>1</v>
      </c>
      <c r="C17" s="106">
        <v>1</v>
      </c>
      <c r="D17" s="95">
        <v>124000</v>
      </c>
      <c r="E17" s="45" t="s">
        <v>24</v>
      </c>
      <c r="F17" s="116">
        <v>508.49271098033978</v>
      </c>
      <c r="G17" s="116">
        <v>451.42213460996902</v>
      </c>
      <c r="H17" s="116">
        <v>480.69140544618972</v>
      </c>
      <c r="I17" s="116">
        <v>295.30560385181224</v>
      </c>
      <c r="J17" s="116">
        <v>258.51872711912137</v>
      </c>
      <c r="K17" s="116">
        <v>277.38528019754443</v>
      </c>
      <c r="L17" s="116">
        <v>213.18710712852754</v>
      </c>
      <c r="M17" s="116">
        <v>192.90340749084768</v>
      </c>
      <c r="N17" s="116">
        <v>203.30612524864537</v>
      </c>
      <c r="O17" s="116">
        <v>58.579644242343186</v>
      </c>
      <c r="P17" s="116">
        <v>61.391157420444941</v>
      </c>
      <c r="Q17" s="116">
        <v>59.949242060497973</v>
      </c>
      <c r="R17" s="116">
        <v>154.60746288618435</v>
      </c>
      <c r="S17" s="116">
        <v>131.51225007040273</v>
      </c>
      <c r="T17" s="116">
        <v>143.35688318814741</v>
      </c>
    </row>
    <row r="18" spans="1:20" ht="12.75">
      <c r="A18" s="108"/>
      <c r="B18" s="108"/>
      <c r="C18" s="108"/>
      <c r="D18" s="99"/>
      <c r="E18" s="88" t="s">
        <v>209</v>
      </c>
      <c r="F18" s="202">
        <v>658.45880321287086</v>
      </c>
      <c r="G18" s="202">
        <v>577.51569237769263</v>
      </c>
      <c r="H18" s="202">
        <v>619.24959707262474</v>
      </c>
      <c r="I18" s="202">
        <v>429.24907521877782</v>
      </c>
      <c r="J18" s="202">
        <v>352.9348900585108</v>
      </c>
      <c r="K18" s="202">
        <v>782.18396527728873</v>
      </c>
      <c r="L18" s="202">
        <v>229.2097279940931</v>
      </c>
      <c r="M18" s="202">
        <v>201.85516478289196</v>
      </c>
      <c r="N18" s="202">
        <v>215.959054814403</v>
      </c>
      <c r="O18" s="202">
        <v>86.588182716852998</v>
      </c>
      <c r="P18" s="202">
        <v>87.199983454494685</v>
      </c>
      <c r="Q18" s="202">
        <v>86.884541739769645</v>
      </c>
      <c r="R18" s="202">
        <v>142.6215452772401</v>
      </c>
      <c r="S18" s="202">
        <v>114.65518132839728</v>
      </c>
      <c r="T18" s="202">
        <v>129.0745130746333</v>
      </c>
    </row>
    <row r="19" spans="1:20" ht="12.75">
      <c r="A19" s="105">
        <v>2</v>
      </c>
      <c r="B19" s="105">
        <v>2</v>
      </c>
      <c r="C19" s="106">
        <v>1</v>
      </c>
      <c r="D19" s="95">
        <v>334002</v>
      </c>
      <c r="E19" s="45" t="s">
        <v>249</v>
      </c>
      <c r="F19" s="116">
        <v>717.34908561255907</v>
      </c>
      <c r="G19" s="116">
        <v>625.31657227057156</v>
      </c>
      <c r="H19" s="116">
        <v>674.30491245450446</v>
      </c>
      <c r="I19" s="116">
        <v>509.38663214112353</v>
      </c>
      <c r="J19" s="116">
        <v>428.23594419118672</v>
      </c>
      <c r="K19" s="116">
        <v>471.43195572114684</v>
      </c>
      <c r="L19" s="116">
        <v>207.96245347143551</v>
      </c>
      <c r="M19" s="116">
        <v>197.08062807938487</v>
      </c>
      <c r="N19" s="116">
        <v>202.87295673335774</v>
      </c>
      <c r="O19" s="116">
        <v>55.429681178184168</v>
      </c>
      <c r="P19" s="116">
        <v>60.781875949716806</v>
      </c>
      <c r="Q19" s="116">
        <v>57.932935627678589</v>
      </c>
      <c r="R19" s="116">
        <v>152.53277229325136</v>
      </c>
      <c r="S19" s="116">
        <v>136.29875212966803</v>
      </c>
      <c r="T19" s="116">
        <v>144.94002110567914</v>
      </c>
    </row>
    <row r="20" spans="1:20" ht="12.75">
      <c r="A20" s="105">
        <v>2</v>
      </c>
      <c r="B20" s="105">
        <v>2</v>
      </c>
      <c r="C20" s="106">
        <v>1</v>
      </c>
      <c r="D20" s="95">
        <v>711000</v>
      </c>
      <c r="E20" s="45" t="s">
        <v>368</v>
      </c>
      <c r="F20" s="116">
        <v>513.64047996377633</v>
      </c>
      <c r="G20" s="116">
        <v>392.69862731842102</v>
      </c>
      <c r="H20" s="116">
        <v>454.31607480138996</v>
      </c>
      <c r="I20" s="116">
        <v>312.99524564183832</v>
      </c>
      <c r="J20" s="116">
        <v>214.27941565503664</v>
      </c>
      <c r="K20" s="116">
        <v>264.57315051112363</v>
      </c>
      <c r="L20" s="116">
        <v>200.64523432193803</v>
      </c>
      <c r="M20" s="116">
        <v>178.4192116633844</v>
      </c>
      <c r="N20" s="116">
        <v>189.74292429026639</v>
      </c>
      <c r="O20" s="116">
        <v>76.409327597917141</v>
      </c>
      <c r="P20" s="116">
        <v>68.781047000382117</v>
      </c>
      <c r="Q20" s="116">
        <v>72.667502919676465</v>
      </c>
      <c r="R20" s="116">
        <v>124.23590672402089</v>
      </c>
      <c r="S20" s="116">
        <v>109.63816466300229</v>
      </c>
      <c r="T20" s="116">
        <v>117.07542137058989</v>
      </c>
    </row>
    <row r="21" spans="1:20" s="27" customFormat="1" ht="12.75">
      <c r="A21" s="105">
        <v>2</v>
      </c>
      <c r="B21" s="105">
        <v>2</v>
      </c>
      <c r="C21" s="106">
        <v>1</v>
      </c>
      <c r="D21" s="95">
        <v>314000</v>
      </c>
      <c r="E21" s="45" t="s">
        <v>54</v>
      </c>
      <c r="F21" s="116">
        <v>415.83038869257962</v>
      </c>
      <c r="G21" s="116">
        <v>319.25575900767871</v>
      </c>
      <c r="H21" s="116">
        <v>368.59969668520267</v>
      </c>
      <c r="I21" s="116">
        <v>269.39929328621918</v>
      </c>
      <c r="J21" s="116">
        <v>200.23626698168931</v>
      </c>
      <c r="K21" s="116">
        <v>235.57449266989244</v>
      </c>
      <c r="L21" s="116">
        <v>146.4310954063605</v>
      </c>
      <c r="M21" s="116">
        <v>119.01949202598936</v>
      </c>
      <c r="N21" s="116">
        <v>133.02520401531021</v>
      </c>
      <c r="O21" s="116">
        <v>37.597173144876329</v>
      </c>
      <c r="P21" s="116">
        <v>39.870053160070874</v>
      </c>
      <c r="Q21" s="116">
        <v>38.708745576659204</v>
      </c>
      <c r="R21" s="116">
        <v>108.83392226148416</v>
      </c>
      <c r="S21" s="116">
        <v>79.149438865918498</v>
      </c>
      <c r="T21" s="116">
        <v>94.316458438650997</v>
      </c>
    </row>
    <row r="22" spans="1:20" s="27" customFormat="1" ht="12.75">
      <c r="A22" s="105">
        <v>2</v>
      </c>
      <c r="B22" s="105">
        <v>2</v>
      </c>
      <c r="C22" s="106">
        <v>1</v>
      </c>
      <c r="D22" s="95">
        <v>512000</v>
      </c>
      <c r="E22" s="45" t="s">
        <v>95</v>
      </c>
      <c r="F22" s="116">
        <v>427.52229410736152</v>
      </c>
      <c r="G22" s="116">
        <v>352.16572504708097</v>
      </c>
      <c r="H22" s="116">
        <v>391.24127300752565</v>
      </c>
      <c r="I22" s="116">
        <v>231.68386081482782</v>
      </c>
      <c r="J22" s="116">
        <v>179.84934086629005</v>
      </c>
      <c r="K22" s="116">
        <v>206.72771783479919</v>
      </c>
      <c r="L22" s="116">
        <v>195.83843329253372</v>
      </c>
      <c r="M22" s="116">
        <v>172.31638418079095</v>
      </c>
      <c r="N22" s="116">
        <v>184.51355517272648</v>
      </c>
      <c r="O22" s="116">
        <v>100.54205280643468</v>
      </c>
      <c r="P22" s="116">
        <v>84.745762711864401</v>
      </c>
      <c r="Q22" s="116">
        <v>92.936802973977706</v>
      </c>
      <c r="R22" s="116">
        <v>95.296380486099025</v>
      </c>
      <c r="S22" s="116">
        <v>87.570621468926561</v>
      </c>
      <c r="T22" s="116">
        <v>91.576752198748778</v>
      </c>
    </row>
    <row r="23" spans="1:20" s="27" customFormat="1" ht="12.75">
      <c r="A23" s="105">
        <v>2</v>
      </c>
      <c r="B23" s="105">
        <v>2</v>
      </c>
      <c r="C23" s="106">
        <v>1</v>
      </c>
      <c r="D23" s="95">
        <v>111000</v>
      </c>
      <c r="E23" s="45" t="s">
        <v>15</v>
      </c>
      <c r="F23" s="116">
        <v>421.49383854472319</v>
      </c>
      <c r="G23" s="116">
        <v>376.67307387095082</v>
      </c>
      <c r="H23" s="116">
        <v>399.64933993399359</v>
      </c>
      <c r="I23" s="116">
        <v>275.46315701232311</v>
      </c>
      <c r="J23" s="116">
        <v>260.10898125451894</v>
      </c>
      <c r="K23" s="116">
        <v>267.97992299229941</v>
      </c>
      <c r="L23" s="116">
        <v>146.03068153240008</v>
      </c>
      <c r="M23" s="116">
        <v>116.56409261643188</v>
      </c>
      <c r="N23" s="116">
        <v>131.66941694169421</v>
      </c>
      <c r="O23" s="116">
        <v>38.393830161790596</v>
      </c>
      <c r="P23" s="116">
        <v>34.56363411924454</v>
      </c>
      <c r="Q23" s="116">
        <v>36.527090209020898</v>
      </c>
      <c r="R23" s="116">
        <v>107.63685137060948</v>
      </c>
      <c r="S23" s="116">
        <v>82.000458497187338</v>
      </c>
      <c r="T23" s="116">
        <v>95.142326732673297</v>
      </c>
    </row>
    <row r="24" spans="1:20" s="27" customFormat="1" ht="12.75">
      <c r="A24" s="105">
        <v>2</v>
      </c>
      <c r="B24" s="105">
        <v>2</v>
      </c>
      <c r="C24" s="106">
        <v>1</v>
      </c>
      <c r="D24" s="95">
        <v>315000</v>
      </c>
      <c r="E24" s="45" t="s">
        <v>55</v>
      </c>
      <c r="F24" s="116">
        <v>458.42247627305551</v>
      </c>
      <c r="G24" s="116">
        <v>348.56409750320739</v>
      </c>
      <c r="H24" s="116">
        <v>404.75719870994499</v>
      </c>
      <c r="I24" s="116">
        <v>305.92914432202679</v>
      </c>
      <c r="J24" s="116">
        <v>239.02102042830364</v>
      </c>
      <c r="K24" s="116">
        <v>273.24485496521777</v>
      </c>
      <c r="L24" s="116">
        <v>152.49333195102872</v>
      </c>
      <c r="M24" s="116">
        <v>109.54307707490379</v>
      </c>
      <c r="N24" s="116">
        <v>131.51234374472722</v>
      </c>
      <c r="O24" s="116">
        <v>42.977107150598947</v>
      </c>
      <c r="P24" s="116">
        <v>40.560544754761672</v>
      </c>
      <c r="Q24" s="116">
        <v>41.796628308899741</v>
      </c>
      <c r="R24" s="116">
        <v>109.51622480042977</v>
      </c>
      <c r="S24" s="116">
        <v>68.982532320142113</v>
      </c>
      <c r="T24" s="116">
        <v>89.715715435827477</v>
      </c>
    </row>
    <row r="25" spans="1:20" s="27" customFormat="1" ht="12.75">
      <c r="A25" s="105">
        <v>2</v>
      </c>
      <c r="B25" s="105">
        <v>2</v>
      </c>
      <c r="C25" s="106">
        <v>1</v>
      </c>
      <c r="D25" s="95">
        <v>316000</v>
      </c>
      <c r="E25" s="45" t="s">
        <v>56</v>
      </c>
      <c r="F25" s="116">
        <v>376.89899107039315</v>
      </c>
      <c r="G25" s="116">
        <v>331.20060218291314</v>
      </c>
      <c r="H25" s="116">
        <v>354.94757141135347</v>
      </c>
      <c r="I25" s="116">
        <v>231.93784065870352</v>
      </c>
      <c r="J25" s="116">
        <v>200.10036381884339</v>
      </c>
      <c r="K25" s="116">
        <v>216.64457032662415</v>
      </c>
      <c r="L25" s="116">
        <v>144.96115041168963</v>
      </c>
      <c r="M25" s="116">
        <v>131.10023836406975</v>
      </c>
      <c r="N25" s="116">
        <v>138.3030010847294</v>
      </c>
      <c r="O25" s="116">
        <v>38.849588310332827</v>
      </c>
      <c r="P25" s="116">
        <v>42.027349140634797</v>
      </c>
      <c r="Q25" s="116">
        <v>40.376039532361098</v>
      </c>
      <c r="R25" s="116">
        <v>106.1115621013568</v>
      </c>
      <c r="S25" s="116">
        <v>89.072889223434956</v>
      </c>
      <c r="T25" s="116">
        <v>97.926961552368297</v>
      </c>
    </row>
    <row r="26" spans="1:20" s="27" customFormat="1" ht="12.75">
      <c r="A26" s="105">
        <v>2</v>
      </c>
      <c r="B26" s="105">
        <v>3</v>
      </c>
      <c r="C26" s="106">
        <v>1</v>
      </c>
      <c r="D26" s="95">
        <v>515000</v>
      </c>
      <c r="E26" s="45" t="s">
        <v>97</v>
      </c>
      <c r="F26" s="116">
        <v>486.36649769737915</v>
      </c>
      <c r="G26" s="116">
        <v>384.69258045092658</v>
      </c>
      <c r="H26" s="116">
        <v>435.77408991793862</v>
      </c>
      <c r="I26" s="116">
        <v>324.35476924096332</v>
      </c>
      <c r="J26" s="116">
        <v>250.21743493677661</v>
      </c>
      <c r="K26" s="116">
        <v>287.46442066015271</v>
      </c>
      <c r="L26" s="116">
        <v>162.01172845641591</v>
      </c>
      <c r="M26" s="116">
        <v>134.47514551415</v>
      </c>
      <c r="N26" s="116">
        <v>148.30966925778588</v>
      </c>
      <c r="O26" s="116">
        <v>60.630156048106549</v>
      </c>
      <c r="P26" s="116">
        <v>66.903057469726377</v>
      </c>
      <c r="Q26" s="116">
        <v>63.751518884098743</v>
      </c>
      <c r="R26" s="116">
        <v>101.38157240830935</v>
      </c>
      <c r="S26" s="116">
        <v>67.572088044423651</v>
      </c>
      <c r="T26" s="116">
        <v>84.558150373687127</v>
      </c>
    </row>
    <row r="27" spans="1:20" s="27" customFormat="1" ht="12.75">
      <c r="A27" s="105">
        <v>2</v>
      </c>
      <c r="B27" s="105">
        <v>2</v>
      </c>
      <c r="C27" s="106">
        <v>1</v>
      </c>
      <c r="D27" s="95">
        <v>120000</v>
      </c>
      <c r="E27" s="45" t="s">
        <v>22</v>
      </c>
      <c r="F27" s="116">
        <v>584.86743592002119</v>
      </c>
      <c r="G27" s="116">
        <v>528.34696315354222</v>
      </c>
      <c r="H27" s="116">
        <v>557.20453318942259</v>
      </c>
      <c r="I27" s="116">
        <v>369.06544525676031</v>
      </c>
      <c r="J27" s="116">
        <v>359.27593494440873</v>
      </c>
      <c r="K27" s="116">
        <v>364.27415002698325</v>
      </c>
      <c r="L27" s="116">
        <v>215.80199066326085</v>
      </c>
      <c r="M27" s="116">
        <v>169.07102820913352</v>
      </c>
      <c r="N27" s="116">
        <v>192.93038316243931</v>
      </c>
      <c r="O27" s="116">
        <v>71.34678058662908</v>
      </c>
      <c r="P27" s="116">
        <v>73.509142699623268</v>
      </c>
      <c r="Q27" s="116">
        <v>72.405108832523837</v>
      </c>
      <c r="R27" s="116">
        <v>144.45521007663177</v>
      </c>
      <c r="S27" s="116">
        <v>95.561885509510262</v>
      </c>
      <c r="T27" s="116">
        <v>120.52527432991548</v>
      </c>
    </row>
    <row r="28" spans="1:20" s="27" customFormat="1" ht="12.75">
      <c r="A28" s="105">
        <v>2</v>
      </c>
      <c r="B28" s="105">
        <v>2</v>
      </c>
      <c r="C28" s="106">
        <v>1</v>
      </c>
      <c r="D28" s="95">
        <v>122000</v>
      </c>
      <c r="E28" s="45" t="s">
        <v>23</v>
      </c>
      <c r="F28" s="116">
        <v>633.07258504638889</v>
      </c>
      <c r="G28" s="116">
        <v>560.09785617717125</v>
      </c>
      <c r="H28" s="116">
        <v>597.67674244316765</v>
      </c>
      <c r="I28" s="116">
        <v>378.99460311685169</v>
      </c>
      <c r="J28" s="116">
        <v>325.75806347775705</v>
      </c>
      <c r="K28" s="116">
        <v>353.17262053459905</v>
      </c>
      <c r="L28" s="116">
        <v>254.07798192953717</v>
      </c>
      <c r="M28" s="116">
        <v>234.33979269941415</v>
      </c>
      <c r="N28" s="116">
        <v>244.50412190856849</v>
      </c>
      <c r="O28" s="116">
        <v>99.448183857861878</v>
      </c>
      <c r="P28" s="116">
        <v>103.00650228545678</v>
      </c>
      <c r="Q28" s="116">
        <v>101.17411941044216</v>
      </c>
      <c r="R28" s="116">
        <v>154.62979807167531</v>
      </c>
      <c r="S28" s="116">
        <v>131.33329041395737</v>
      </c>
      <c r="T28" s="116">
        <v>143.33000249812633</v>
      </c>
    </row>
    <row r="29" spans="1:20" s="27" customFormat="1" ht="12.75">
      <c r="A29" s="108"/>
      <c r="B29" s="108"/>
      <c r="C29" s="108"/>
      <c r="D29" s="99"/>
      <c r="E29" s="88" t="s">
        <v>216</v>
      </c>
      <c r="F29" s="202">
        <v>481.5370552422346</v>
      </c>
      <c r="G29" s="202">
        <v>391.51969549812873</v>
      </c>
      <c r="H29" s="202">
        <v>437.68140296258963</v>
      </c>
      <c r="I29" s="202">
        <v>313.1773052091778</v>
      </c>
      <c r="J29" s="202">
        <v>241.1422132537671</v>
      </c>
      <c r="K29" s="202">
        <v>554.31951846294498</v>
      </c>
      <c r="L29" s="202">
        <v>480.79922507347038</v>
      </c>
      <c r="M29" s="202">
        <v>128.62545150331528</v>
      </c>
      <c r="N29" s="202">
        <v>153.42139438349159</v>
      </c>
      <c r="O29" s="202">
        <v>52.747164300949159</v>
      </c>
      <c r="P29" s="202">
        <v>51.587409646391748</v>
      </c>
      <c r="Q29" s="202">
        <v>52.182142209604173</v>
      </c>
      <c r="R29" s="202">
        <v>115.61258573210766</v>
      </c>
      <c r="S29" s="202">
        <v>86.110127773390587</v>
      </c>
      <c r="T29" s="202">
        <v>101.23925217388744</v>
      </c>
    </row>
    <row r="30" spans="1:20" s="27" customFormat="1" ht="12.75">
      <c r="A30" s="105">
        <v>3</v>
      </c>
      <c r="B30" s="105">
        <v>4</v>
      </c>
      <c r="C30" s="106">
        <v>2</v>
      </c>
      <c r="D30" s="95">
        <v>334000</v>
      </c>
      <c r="E30" s="100" t="s">
        <v>257</v>
      </c>
      <c r="F30" s="116">
        <v>657.14285714285711</v>
      </c>
      <c r="G30" s="116">
        <v>507.39957716701889</v>
      </c>
      <c r="H30" s="116">
        <v>585.20196890382044</v>
      </c>
      <c r="I30" s="116">
        <v>433.08270676691728</v>
      </c>
      <c r="J30" s="116">
        <v>325.25613920962746</v>
      </c>
      <c r="K30" s="116">
        <v>381.279787483397</v>
      </c>
      <c r="L30" s="116">
        <v>224.06015037593986</v>
      </c>
      <c r="M30" s="116">
        <v>182.14343795739146</v>
      </c>
      <c r="N30" s="116">
        <v>203.92218142042347</v>
      </c>
      <c r="O30" s="116">
        <v>141.35338345864662</v>
      </c>
      <c r="P30" s="116">
        <v>128.47617498780289</v>
      </c>
      <c r="Q30" s="116">
        <v>135.16680990702397</v>
      </c>
      <c r="R30" s="116">
        <v>82.706766917293209</v>
      </c>
      <c r="S30" s="116">
        <v>53.667262969588535</v>
      </c>
      <c r="T30" s="116">
        <v>68.755371513399453</v>
      </c>
    </row>
    <row r="31" spans="1:20" s="27" customFormat="1" ht="12.75">
      <c r="A31" s="105">
        <v>3</v>
      </c>
      <c r="B31" s="105">
        <v>4</v>
      </c>
      <c r="C31" s="106">
        <v>2</v>
      </c>
      <c r="D31" s="95">
        <v>554000</v>
      </c>
      <c r="E31" s="45" t="s">
        <v>264</v>
      </c>
      <c r="F31" s="116">
        <v>453.28882165771233</v>
      </c>
      <c r="G31" s="116">
        <v>354.84586382789979</v>
      </c>
      <c r="H31" s="116">
        <v>405.568844572258</v>
      </c>
      <c r="I31" s="116">
        <v>270.72140211778219</v>
      </c>
      <c r="J31" s="116">
        <v>222.33311155466842</v>
      </c>
      <c r="K31" s="116">
        <v>247.26529954040913</v>
      </c>
      <c r="L31" s="116">
        <v>182.56741953993009</v>
      </c>
      <c r="M31" s="116">
        <v>132.51275227323131</v>
      </c>
      <c r="N31" s="116">
        <v>158.30354503184884</v>
      </c>
      <c r="O31" s="116">
        <v>82.416149392311297</v>
      </c>
      <c r="P31" s="116">
        <v>88.157019294743847</v>
      </c>
      <c r="Q31" s="116">
        <v>85.199021689467031</v>
      </c>
      <c r="R31" s="116">
        <v>100.1512701476188</v>
      </c>
      <c r="S31" s="116">
        <v>44.355732978487481</v>
      </c>
      <c r="T31" s="116">
        <v>73.10452334238181</v>
      </c>
    </row>
    <row r="32" spans="1:20" s="27" customFormat="1" ht="12.75">
      <c r="A32" s="105">
        <v>3</v>
      </c>
      <c r="B32" s="105">
        <v>4</v>
      </c>
      <c r="C32" s="106">
        <v>2</v>
      </c>
      <c r="D32" s="95">
        <v>558000</v>
      </c>
      <c r="E32" s="45" t="s">
        <v>265</v>
      </c>
      <c r="F32" s="116">
        <v>279.73891035033972</v>
      </c>
      <c r="G32" s="116">
        <v>208.6608546519937</v>
      </c>
      <c r="H32" s="116">
        <v>245.44953116381686</v>
      </c>
      <c r="I32" s="116">
        <v>159.18476088983616</v>
      </c>
      <c r="J32" s="116">
        <v>105.75961126196943</v>
      </c>
      <c r="K32" s="116">
        <v>133.41147269718698</v>
      </c>
      <c r="L32" s="116">
        <v>120.55414946050352</v>
      </c>
      <c r="M32" s="116">
        <v>102.90124339002429</v>
      </c>
      <c r="N32" s="116">
        <v>112.03805846662989</v>
      </c>
      <c r="O32" s="116">
        <v>65.938457439722924</v>
      </c>
      <c r="P32" s="116">
        <v>70.030012862655425</v>
      </c>
      <c r="Q32" s="116">
        <v>67.912300055157189</v>
      </c>
      <c r="R32" s="116">
        <v>54.615692020780607</v>
      </c>
      <c r="S32" s="116">
        <v>32.87123052736888</v>
      </c>
      <c r="T32" s="116">
        <v>44.125758411472702</v>
      </c>
    </row>
    <row r="33" spans="1:20" s="27" customFormat="1" ht="12.75">
      <c r="A33" s="105">
        <v>3</v>
      </c>
      <c r="B33" s="105">
        <v>4</v>
      </c>
      <c r="C33" s="106">
        <v>2</v>
      </c>
      <c r="D33" s="95">
        <v>358000</v>
      </c>
      <c r="E33" s="45" t="s">
        <v>258</v>
      </c>
      <c r="F33" s="116">
        <v>528.97440263352064</v>
      </c>
      <c r="G33" s="116">
        <v>445.52925909905457</v>
      </c>
      <c r="H33" s="116">
        <v>489.02431808768716</v>
      </c>
      <c r="I33" s="116">
        <v>325.21709518133844</v>
      </c>
      <c r="J33" s="116">
        <v>265.71093122412407</v>
      </c>
      <c r="K33" s="116">
        <v>296.72800426010303</v>
      </c>
      <c r="L33" s="116">
        <v>203.75730745218226</v>
      </c>
      <c r="M33" s="116">
        <v>179.81832787493047</v>
      </c>
      <c r="N33" s="116">
        <v>192.2963138275841</v>
      </c>
      <c r="O33" s="116">
        <v>94.216470855326648</v>
      </c>
      <c r="P33" s="116">
        <v>111.84576407341038</v>
      </c>
      <c r="Q33" s="116">
        <v>102.65664753564877</v>
      </c>
      <c r="R33" s="116">
        <v>109.5408365968556</v>
      </c>
      <c r="S33" s="116">
        <v>67.972563801520081</v>
      </c>
      <c r="T33" s="116">
        <v>89.639666291935342</v>
      </c>
    </row>
    <row r="34" spans="1:20" s="27" customFormat="1" ht="12.75">
      <c r="A34" s="105">
        <v>3</v>
      </c>
      <c r="B34" s="105">
        <v>4</v>
      </c>
      <c r="C34" s="106">
        <v>2</v>
      </c>
      <c r="D34" s="95">
        <v>366000</v>
      </c>
      <c r="E34" s="45" t="s">
        <v>259</v>
      </c>
      <c r="F34" s="116">
        <v>454.79953249656984</v>
      </c>
      <c r="G34" s="116">
        <v>385.10570487623505</v>
      </c>
      <c r="H34" s="116">
        <v>420.7245812232178</v>
      </c>
      <c r="I34" s="116">
        <v>286.59992885817354</v>
      </c>
      <c r="J34" s="116">
        <v>233.18814405609268</v>
      </c>
      <c r="K34" s="116">
        <v>260.48565121412804</v>
      </c>
      <c r="L34" s="116">
        <v>168.19960363839627</v>
      </c>
      <c r="M34" s="116">
        <v>151.91756082014237</v>
      </c>
      <c r="N34" s="116">
        <v>160.23893000908973</v>
      </c>
      <c r="O34" s="116">
        <v>76.223385334620659</v>
      </c>
      <c r="P34" s="116">
        <v>75.958780410071185</v>
      </c>
      <c r="Q34" s="116">
        <v>76.094013764446174</v>
      </c>
      <c r="R34" s="116">
        <v>91.976218303775596</v>
      </c>
      <c r="S34" s="116">
        <v>75.958780410071185</v>
      </c>
      <c r="T34" s="116">
        <v>84.144916244643554</v>
      </c>
    </row>
    <row r="35" spans="1:20" s="27" customFormat="1" ht="12.75">
      <c r="A35" s="105">
        <v>3</v>
      </c>
      <c r="B35" s="105">
        <v>4</v>
      </c>
      <c r="C35" s="106">
        <v>2</v>
      </c>
      <c r="D35" s="95">
        <v>754000</v>
      </c>
      <c r="E35" s="45" t="s">
        <v>268</v>
      </c>
      <c r="F35" s="116">
        <v>564.44423591235386</v>
      </c>
      <c r="G35" s="116">
        <v>482.29732448199559</v>
      </c>
      <c r="H35" s="116">
        <v>524.79549481758386</v>
      </c>
      <c r="I35" s="116">
        <v>398.8176230469665</v>
      </c>
      <c r="J35" s="116">
        <v>332.93099979883323</v>
      </c>
      <c r="K35" s="116">
        <v>367.01701580212148</v>
      </c>
      <c r="L35" s="116">
        <v>165.6266128653873</v>
      </c>
      <c r="M35" s="116">
        <v>149.36632468316236</v>
      </c>
      <c r="N35" s="116">
        <v>157.77847901546227</v>
      </c>
      <c r="O35" s="116">
        <v>75.540749777131325</v>
      </c>
      <c r="P35" s="116">
        <v>69.402534701267342</v>
      </c>
      <c r="Q35" s="116">
        <v>72.578100347112652</v>
      </c>
      <c r="R35" s="116">
        <v>90.085863088255962</v>
      </c>
      <c r="S35" s="116">
        <v>79.963789981895019</v>
      </c>
      <c r="T35" s="116">
        <v>85.200378668349643</v>
      </c>
    </row>
    <row r="36" spans="1:20" s="27" customFormat="1" ht="12.75">
      <c r="A36" s="105">
        <v>3</v>
      </c>
      <c r="B36" s="105">
        <v>3</v>
      </c>
      <c r="C36" s="106">
        <v>2</v>
      </c>
      <c r="D36" s="95">
        <v>370000</v>
      </c>
      <c r="E36" s="45" t="s">
        <v>260</v>
      </c>
      <c r="F36" s="116">
        <v>563.54226566992531</v>
      </c>
      <c r="G36" s="116">
        <v>575.42768273716956</v>
      </c>
      <c r="H36" s="116">
        <v>569.25145674585394</v>
      </c>
      <c r="I36" s="116">
        <v>380.4868698485721</v>
      </c>
      <c r="J36" s="116">
        <v>406.42820114048732</v>
      </c>
      <c r="K36" s="116">
        <v>392.94785596892285</v>
      </c>
      <c r="L36" s="116">
        <v>183.05539582135324</v>
      </c>
      <c r="M36" s="116">
        <v>168.99948159668222</v>
      </c>
      <c r="N36" s="116">
        <v>176.30360077693109</v>
      </c>
      <c r="O36" s="116">
        <v>104.46616829595553</v>
      </c>
      <c r="P36" s="116">
        <v>97.459823742871947</v>
      </c>
      <c r="Q36" s="116">
        <v>101.10065242292943</v>
      </c>
      <c r="R36" s="116">
        <v>78.589227525397703</v>
      </c>
      <c r="S36" s="116">
        <v>71.539657853810255</v>
      </c>
      <c r="T36" s="116">
        <v>75.202948354001663</v>
      </c>
    </row>
    <row r="37" spans="1:20" s="27" customFormat="1" ht="12.75">
      <c r="A37" s="105">
        <v>3</v>
      </c>
      <c r="B37" s="105">
        <v>4</v>
      </c>
      <c r="C37" s="106">
        <v>2</v>
      </c>
      <c r="D37" s="95">
        <v>758000</v>
      </c>
      <c r="E37" s="45" t="s">
        <v>270</v>
      </c>
      <c r="F37" s="116">
        <v>304.16786986235439</v>
      </c>
      <c r="G37" s="116">
        <v>247.08232572810431</v>
      </c>
      <c r="H37" s="116">
        <v>276.8844221105528</v>
      </c>
      <c r="I37" s="116">
        <v>145.34603907979596</v>
      </c>
      <c r="J37" s="116">
        <v>123.0154557880349</v>
      </c>
      <c r="K37" s="116">
        <v>134.67336683417085</v>
      </c>
      <c r="L37" s="116">
        <v>158.82183078255852</v>
      </c>
      <c r="M37" s="116">
        <v>124.0668699400694</v>
      </c>
      <c r="N37" s="116">
        <v>142.21105527638193</v>
      </c>
      <c r="O37" s="116">
        <v>59.678506112234096</v>
      </c>
      <c r="P37" s="116">
        <v>66.239091578172648</v>
      </c>
      <c r="Q37" s="116">
        <v>62.814070351758794</v>
      </c>
      <c r="R37" s="116">
        <v>99.143324670324404</v>
      </c>
      <c r="S37" s="116">
        <v>57.82777836189674</v>
      </c>
      <c r="T37" s="116">
        <v>79.396984924623126</v>
      </c>
    </row>
    <row r="38" spans="1:20" s="27" customFormat="1" ht="12.75">
      <c r="A38" s="105">
        <v>3</v>
      </c>
      <c r="B38" s="105">
        <v>4</v>
      </c>
      <c r="C38" s="106">
        <v>2</v>
      </c>
      <c r="D38" s="95">
        <v>958000</v>
      </c>
      <c r="E38" s="45" t="s">
        <v>275</v>
      </c>
      <c r="F38" s="116">
        <v>383.53739489600247</v>
      </c>
      <c r="G38" s="116">
        <v>363.44755970924194</v>
      </c>
      <c r="H38" s="116">
        <v>373.89270238140898</v>
      </c>
      <c r="I38" s="116">
        <v>273.63917982003255</v>
      </c>
      <c r="J38" s="116">
        <v>246.82482626407861</v>
      </c>
      <c r="K38" s="116">
        <v>260.76619243011083</v>
      </c>
      <c r="L38" s="116">
        <v>109.8982150759699</v>
      </c>
      <c r="M38" s="116">
        <v>116.62273344516333</v>
      </c>
      <c r="N38" s="116">
        <v>113.12650995129806</v>
      </c>
      <c r="O38" s="116">
        <v>57.530609234400352</v>
      </c>
      <c r="P38" s="116">
        <v>51.921079958463139</v>
      </c>
      <c r="Q38" s="116">
        <v>54.837596349273305</v>
      </c>
      <c r="R38" s="116">
        <v>52.367605841569549</v>
      </c>
      <c r="S38" s="116">
        <v>64.701653486700195</v>
      </c>
      <c r="T38" s="116">
        <v>58.288913602024749</v>
      </c>
    </row>
    <row r="39" spans="1:20" s="27" customFormat="1" ht="12.75">
      <c r="A39" s="105">
        <v>3</v>
      </c>
      <c r="B39" s="105">
        <v>4</v>
      </c>
      <c r="C39" s="106">
        <v>2</v>
      </c>
      <c r="D39" s="95">
        <v>762000</v>
      </c>
      <c r="E39" s="45" t="s">
        <v>271</v>
      </c>
      <c r="F39" s="116">
        <v>312.26356695783755</v>
      </c>
      <c r="G39" s="116">
        <v>280</v>
      </c>
      <c r="H39" s="116">
        <v>296.72955526231317</v>
      </c>
      <c r="I39" s="116">
        <v>191.20984937065822</v>
      </c>
      <c r="J39" s="116">
        <v>171.11111111111111</v>
      </c>
      <c r="K39" s="116">
        <v>181.53286493812189</v>
      </c>
      <c r="L39" s="116">
        <v>121.05371758717931</v>
      </c>
      <c r="M39" s="116">
        <v>108.88888888888889</v>
      </c>
      <c r="N39" s="116">
        <v>115.19669032419131</v>
      </c>
      <c r="O39" s="116">
        <v>60.526858793589653</v>
      </c>
      <c r="P39" s="116">
        <v>68.148148148148152</v>
      </c>
      <c r="Q39" s="116">
        <v>64.196298013481226</v>
      </c>
      <c r="R39" s="116">
        <v>60.526858793589653</v>
      </c>
      <c r="S39" s="116">
        <v>40.740740740740755</v>
      </c>
      <c r="T39" s="116">
        <v>51.000392310710083</v>
      </c>
    </row>
    <row r="40" spans="1:20" s="27" customFormat="1" ht="12.75">
      <c r="A40" s="105">
        <v>3</v>
      </c>
      <c r="B40" s="105">
        <v>4</v>
      </c>
      <c r="C40" s="106">
        <v>2</v>
      </c>
      <c r="D40" s="95">
        <v>154000</v>
      </c>
      <c r="E40" s="45" t="s">
        <v>252</v>
      </c>
      <c r="F40" s="116">
        <v>276.75276752767525</v>
      </c>
      <c r="G40" s="116">
        <v>268.44571519339212</v>
      </c>
      <c r="H40" s="116">
        <v>272.75161623503311</v>
      </c>
      <c r="I40" s="116">
        <v>104.05904059040586</v>
      </c>
      <c r="J40" s="116">
        <v>83.39289969025495</v>
      </c>
      <c r="K40" s="116">
        <v>94.105045713629906</v>
      </c>
      <c r="L40" s="116">
        <v>172.69372693726939</v>
      </c>
      <c r="M40" s="116">
        <v>185.05281550313717</v>
      </c>
      <c r="N40" s="116">
        <v>178.64657052140316</v>
      </c>
      <c r="O40" s="116">
        <v>138.00738007380073</v>
      </c>
      <c r="P40" s="116">
        <v>165.19736319593358</v>
      </c>
      <c r="Q40" s="116">
        <v>151.10363031253587</v>
      </c>
      <c r="R40" s="116">
        <v>34.686346863468636</v>
      </c>
      <c r="S40" s="116">
        <v>19.855452307203556</v>
      </c>
      <c r="T40" s="116">
        <v>27.5429402088673</v>
      </c>
    </row>
    <row r="41" spans="1:20" s="27" customFormat="1" ht="12.75">
      <c r="A41" s="105">
        <v>3</v>
      </c>
      <c r="B41" s="105">
        <v>4</v>
      </c>
      <c r="C41" s="106">
        <v>2</v>
      </c>
      <c r="D41" s="95">
        <v>766000</v>
      </c>
      <c r="E41" s="45" t="s">
        <v>272</v>
      </c>
      <c r="F41" s="116">
        <v>267.36949066429571</v>
      </c>
      <c r="G41" s="116">
        <v>222.9798840777361</v>
      </c>
      <c r="H41" s="116">
        <v>245.96363158067805</v>
      </c>
      <c r="I41" s="116">
        <v>138.44785977391084</v>
      </c>
      <c r="J41" s="116">
        <v>108.4214115240368</v>
      </c>
      <c r="K41" s="116">
        <v>123.96830094373746</v>
      </c>
      <c r="L41" s="116">
        <v>128.92163089038485</v>
      </c>
      <c r="M41" s="116">
        <v>114.55847255369929</v>
      </c>
      <c r="N41" s="116">
        <v>121.99533063694057</v>
      </c>
      <c r="O41" s="116">
        <v>62.873110631271437</v>
      </c>
      <c r="P41" s="116">
        <v>68.189566996249567</v>
      </c>
      <c r="Q41" s="116">
        <v>65.436848508763276</v>
      </c>
      <c r="R41" s="116">
        <v>66.048520259113403</v>
      </c>
      <c r="S41" s="116">
        <v>46.368905557449715</v>
      </c>
      <c r="T41" s="116">
        <v>56.558482128177296</v>
      </c>
    </row>
    <row r="42" spans="1:20" s="27" customFormat="1" ht="12.75">
      <c r="A42" s="105">
        <v>3</v>
      </c>
      <c r="B42" s="105">
        <v>4</v>
      </c>
      <c r="C42" s="106">
        <v>2</v>
      </c>
      <c r="D42" s="95">
        <v>962000</v>
      </c>
      <c r="E42" s="45" t="s">
        <v>276</v>
      </c>
      <c r="F42" s="116">
        <v>504.843517138599</v>
      </c>
      <c r="G42" s="116">
        <v>450.65026716402861</v>
      </c>
      <c r="H42" s="116">
        <v>478.81868796901472</v>
      </c>
      <c r="I42" s="116">
        <v>353.01788375558857</v>
      </c>
      <c r="J42" s="116">
        <v>300.43351144268576</v>
      </c>
      <c r="K42" s="116">
        <v>327.76567417090286</v>
      </c>
      <c r="L42" s="116">
        <v>151.82563338301043</v>
      </c>
      <c r="M42" s="116">
        <v>150.21675572134288</v>
      </c>
      <c r="N42" s="116">
        <v>151.05301379811183</v>
      </c>
      <c r="O42" s="116">
        <v>63.338301043219076</v>
      </c>
      <c r="P42" s="116">
        <v>86.70228853715092</v>
      </c>
      <c r="Q42" s="116">
        <v>74.558218349068028</v>
      </c>
      <c r="R42" s="116">
        <v>88.487332339791351</v>
      </c>
      <c r="S42" s="116">
        <v>63.51446718419195</v>
      </c>
      <c r="T42" s="116">
        <v>76.494795449043821</v>
      </c>
    </row>
    <row r="43" spans="1:20" s="27" customFormat="1" ht="12.75">
      <c r="A43" s="105">
        <v>3</v>
      </c>
      <c r="B43" s="105">
        <v>4</v>
      </c>
      <c r="C43" s="106">
        <v>2</v>
      </c>
      <c r="D43" s="95">
        <v>770000</v>
      </c>
      <c r="E43" s="45" t="s">
        <v>273</v>
      </c>
      <c r="F43" s="116">
        <v>428.25183764781082</v>
      </c>
      <c r="G43" s="116">
        <v>342.10526315789468</v>
      </c>
      <c r="H43" s="116">
        <v>386.34498604956502</v>
      </c>
      <c r="I43" s="116">
        <v>258.86864813039307</v>
      </c>
      <c r="J43" s="116">
        <v>203.10391363022939</v>
      </c>
      <c r="K43" s="116">
        <v>231.74134252420805</v>
      </c>
      <c r="L43" s="116">
        <v>169.38318951741769</v>
      </c>
      <c r="M43" s="116">
        <v>139.00134952766533</v>
      </c>
      <c r="N43" s="116">
        <v>154.60364352535697</v>
      </c>
      <c r="O43" s="116">
        <v>71.588366890380314</v>
      </c>
      <c r="P43" s="116">
        <v>64.777327935222672</v>
      </c>
      <c r="Q43" s="116">
        <v>68.27506975217463</v>
      </c>
      <c r="R43" s="116">
        <v>97.794822627037391</v>
      </c>
      <c r="S43" s="116">
        <v>74.224021592442639</v>
      </c>
      <c r="T43" s="116">
        <v>86.328573773182342</v>
      </c>
    </row>
    <row r="44" spans="1:20" s="27" customFormat="1" ht="12.75">
      <c r="A44" s="105">
        <v>3</v>
      </c>
      <c r="B44" s="105">
        <v>4</v>
      </c>
      <c r="C44" s="106">
        <v>2</v>
      </c>
      <c r="D44" s="95">
        <v>162000</v>
      </c>
      <c r="E44" s="45" t="s">
        <v>253</v>
      </c>
      <c r="F44" s="116">
        <v>370.00700770847931</v>
      </c>
      <c r="G44" s="116">
        <v>286.71648619795639</v>
      </c>
      <c r="H44" s="116">
        <v>330.11977797253871</v>
      </c>
      <c r="I44" s="116">
        <v>206.02662929222146</v>
      </c>
      <c r="J44" s="116">
        <v>173.85999694982462</v>
      </c>
      <c r="K44" s="116">
        <v>190.62226117440841</v>
      </c>
      <c r="L44" s="116">
        <v>163.98037841625788</v>
      </c>
      <c r="M44" s="116">
        <v>112.85648924813177</v>
      </c>
      <c r="N44" s="116">
        <v>139.49751679813031</v>
      </c>
      <c r="O44" s="116">
        <v>63.069376313945341</v>
      </c>
      <c r="P44" s="116">
        <v>65.578770779319811</v>
      </c>
      <c r="Q44" s="116">
        <v>64.271107215892485</v>
      </c>
      <c r="R44" s="116">
        <v>100.91100210231255</v>
      </c>
      <c r="S44" s="116">
        <v>47.277718468811969</v>
      </c>
      <c r="T44" s="116">
        <v>75.226409582237807</v>
      </c>
    </row>
    <row r="45" spans="1:20" s="27" customFormat="1" ht="12.75">
      <c r="A45" s="105">
        <v>3</v>
      </c>
      <c r="B45" s="105">
        <v>4</v>
      </c>
      <c r="C45" s="106">
        <v>2</v>
      </c>
      <c r="D45" s="95">
        <v>374000</v>
      </c>
      <c r="E45" s="45" t="s">
        <v>261</v>
      </c>
      <c r="F45" s="116">
        <v>643.84873145045469</v>
      </c>
      <c r="G45" s="116">
        <v>502.47478228181205</v>
      </c>
      <c r="H45" s="116">
        <v>574.78652098062628</v>
      </c>
      <c r="I45" s="116">
        <v>428.43465773097176</v>
      </c>
      <c r="J45" s="116">
        <v>332.05939477476363</v>
      </c>
      <c r="K45" s="116">
        <v>381.35463532580417</v>
      </c>
      <c r="L45" s="116">
        <v>215.41407371948301</v>
      </c>
      <c r="M45" s="116">
        <v>170.41538750704845</v>
      </c>
      <c r="N45" s="116">
        <v>193.43188565482203</v>
      </c>
      <c r="O45" s="116">
        <v>112.49401627573002</v>
      </c>
      <c r="P45" s="116">
        <v>95.85865547271473</v>
      </c>
      <c r="Q45" s="116">
        <v>104.36752058274415</v>
      </c>
      <c r="R45" s="116">
        <v>102.920057443753</v>
      </c>
      <c r="S45" s="116">
        <v>74.556732034333692</v>
      </c>
      <c r="T45" s="116">
        <v>89.064365072077862</v>
      </c>
    </row>
    <row r="46" spans="1:20" s="27" customFormat="1" ht="12.75">
      <c r="A46" s="105">
        <v>3</v>
      </c>
      <c r="B46" s="105">
        <v>4</v>
      </c>
      <c r="C46" s="106">
        <v>2</v>
      </c>
      <c r="D46" s="95">
        <v>966000</v>
      </c>
      <c r="E46" s="45" t="s">
        <v>277</v>
      </c>
      <c r="F46" s="116">
        <v>435.63114239910772</v>
      </c>
      <c r="G46" s="116">
        <v>357.14285714285711</v>
      </c>
      <c r="H46" s="116">
        <v>398.33205311094036</v>
      </c>
      <c r="I46" s="116">
        <v>335.26172719035333</v>
      </c>
      <c r="J46" s="116">
        <v>268.62684729064034</v>
      </c>
      <c r="K46" s="116">
        <v>303.59559603496825</v>
      </c>
      <c r="L46" s="116">
        <v>100.36941520875442</v>
      </c>
      <c r="M46" s="116">
        <v>88.51600985221674</v>
      </c>
      <c r="N46" s="116">
        <v>94.736457075972055</v>
      </c>
      <c r="O46" s="116">
        <v>62.033874677632951</v>
      </c>
      <c r="P46" s="116">
        <v>56.958128078817737</v>
      </c>
      <c r="Q46" s="116">
        <v>59.621785727349206</v>
      </c>
      <c r="R46" s="116">
        <v>38.335540531121467</v>
      </c>
      <c r="S46" s="116">
        <v>31.557881773399021</v>
      </c>
      <c r="T46" s="116">
        <v>35.114671348622835</v>
      </c>
    </row>
    <row r="47" spans="1:20" s="27" customFormat="1" ht="12.75">
      <c r="A47" s="105">
        <v>3</v>
      </c>
      <c r="B47" s="105">
        <v>4</v>
      </c>
      <c r="C47" s="106">
        <v>2</v>
      </c>
      <c r="D47" s="95">
        <v>774000</v>
      </c>
      <c r="E47" s="45" t="s">
        <v>274</v>
      </c>
      <c r="F47" s="116">
        <v>484.71957908877215</v>
      </c>
      <c r="G47" s="116">
        <v>326.11326234269114</v>
      </c>
      <c r="H47" s="116">
        <v>408.50148281677036</v>
      </c>
      <c r="I47" s="116">
        <v>314.5639762677713</v>
      </c>
      <c r="J47" s="116">
        <v>217.81219748305898</v>
      </c>
      <c r="K47" s="116">
        <v>268.07001221143224</v>
      </c>
      <c r="L47" s="116">
        <v>170.15560282100083</v>
      </c>
      <c r="M47" s="116">
        <v>108.30106485963213</v>
      </c>
      <c r="N47" s="116">
        <v>140.43147060533818</v>
      </c>
      <c r="O47" s="116">
        <v>76.122243367289826</v>
      </c>
      <c r="P47" s="116">
        <v>68.368828654404652</v>
      </c>
      <c r="Q47" s="116">
        <v>72.396348200267482</v>
      </c>
      <c r="R47" s="116">
        <v>94.033359453711</v>
      </c>
      <c r="S47" s="116">
        <v>39.932236205227504</v>
      </c>
      <c r="T47" s="116">
        <v>68.035122405070666</v>
      </c>
    </row>
    <row r="48" spans="1:20" s="27" customFormat="1" ht="12.75">
      <c r="A48" s="105">
        <v>3</v>
      </c>
      <c r="B48" s="105">
        <v>4</v>
      </c>
      <c r="C48" s="106">
        <v>2</v>
      </c>
      <c r="D48" s="95">
        <v>378000</v>
      </c>
      <c r="E48" s="45" t="s">
        <v>262</v>
      </c>
      <c r="F48" s="116">
        <v>421.9485693589279</v>
      </c>
      <c r="G48" s="116">
        <v>288.64413216862891</v>
      </c>
      <c r="H48" s="116">
        <v>356.8780126065999</v>
      </c>
      <c r="I48" s="116">
        <v>242.66570083303151</v>
      </c>
      <c r="J48" s="116">
        <v>182.30155715913406</v>
      </c>
      <c r="K48" s="116">
        <v>213.19985168705969</v>
      </c>
      <c r="L48" s="116">
        <v>179.28286852589642</v>
      </c>
      <c r="M48" s="116">
        <v>106.34257500949488</v>
      </c>
      <c r="N48" s="116">
        <v>143.67816091954023</v>
      </c>
      <c r="O48" s="116">
        <v>56.139080043462513</v>
      </c>
      <c r="P48" s="116">
        <v>51.272312951006455</v>
      </c>
      <c r="Q48" s="116">
        <v>53.763440860215056</v>
      </c>
      <c r="R48" s="116">
        <v>123.14378848243389</v>
      </c>
      <c r="S48" s="116">
        <v>55.070262058488417</v>
      </c>
      <c r="T48" s="116">
        <v>89.914720059325177</v>
      </c>
    </row>
    <row r="49" spans="1:20" s="27" customFormat="1" ht="12.75">
      <c r="A49" s="105">
        <v>3</v>
      </c>
      <c r="B49" s="105">
        <v>4</v>
      </c>
      <c r="C49" s="106">
        <v>2</v>
      </c>
      <c r="D49" s="95">
        <v>382000</v>
      </c>
      <c r="E49" s="45" t="s">
        <v>263</v>
      </c>
      <c r="F49" s="116">
        <v>437.97016447787837</v>
      </c>
      <c r="G49" s="116">
        <v>320.48653819871532</v>
      </c>
      <c r="H49" s="116">
        <v>381.26649076517151</v>
      </c>
      <c r="I49" s="116">
        <v>255.64197373454036</v>
      </c>
      <c r="J49" s="116">
        <v>181.0851441847752</v>
      </c>
      <c r="K49" s="116">
        <v>219.65699208443272</v>
      </c>
      <c r="L49" s="116">
        <v>182.32819074333801</v>
      </c>
      <c r="M49" s="116">
        <v>139.40139401394015</v>
      </c>
      <c r="N49" s="116">
        <v>161.60949868073877</v>
      </c>
      <c r="O49" s="116">
        <v>84.151472650771382</v>
      </c>
      <c r="P49" s="116">
        <v>70.384037173705067</v>
      </c>
      <c r="Q49" s="116">
        <v>77.506596306068602</v>
      </c>
      <c r="R49" s="116">
        <v>98.176718092566617</v>
      </c>
      <c r="S49" s="116">
        <v>69.017356840235081</v>
      </c>
      <c r="T49" s="116">
        <v>84.102902374670194</v>
      </c>
    </row>
    <row r="50" spans="1:20" s="27" customFormat="1" ht="12.75">
      <c r="A50" s="105">
        <v>3</v>
      </c>
      <c r="B50" s="105">
        <v>4</v>
      </c>
      <c r="C50" s="106">
        <v>2</v>
      </c>
      <c r="D50" s="95">
        <v>970000</v>
      </c>
      <c r="E50" s="45" t="s">
        <v>278</v>
      </c>
      <c r="F50" s="116">
        <v>478.58379404702083</v>
      </c>
      <c r="G50" s="116">
        <v>421.91283292978216</v>
      </c>
      <c r="H50" s="116">
        <v>451.38989746419969</v>
      </c>
      <c r="I50" s="116">
        <v>336.73982241581518</v>
      </c>
      <c r="J50" s="116">
        <v>291.16222760290566</v>
      </c>
      <c r="K50" s="116">
        <v>314.86914340488585</v>
      </c>
      <c r="L50" s="116">
        <v>141.84397163120568</v>
      </c>
      <c r="M50" s="116">
        <v>130.75060532687652</v>
      </c>
      <c r="N50" s="116">
        <v>136.5207540593139</v>
      </c>
      <c r="O50" s="116">
        <v>66.454459150053054</v>
      </c>
      <c r="P50" s="116">
        <v>74.455205811138015</v>
      </c>
      <c r="Q50" s="116">
        <v>70.293664856072269</v>
      </c>
      <c r="R50" s="116">
        <v>75.389512481152622</v>
      </c>
      <c r="S50" s="116">
        <v>56.295399515738502</v>
      </c>
      <c r="T50" s="116">
        <v>66.227089203241633</v>
      </c>
    </row>
    <row r="51" spans="1:20" s="27" customFormat="1" ht="12.75">
      <c r="A51" s="105">
        <v>3</v>
      </c>
      <c r="B51" s="105">
        <v>4</v>
      </c>
      <c r="C51" s="106">
        <v>2</v>
      </c>
      <c r="D51" s="95">
        <v>974000</v>
      </c>
      <c r="E51" s="45" t="s">
        <v>279</v>
      </c>
      <c r="F51" s="116">
        <v>429.33810375670845</v>
      </c>
      <c r="G51" s="116">
        <v>349.61956863484869</v>
      </c>
      <c r="H51" s="116">
        <v>391.18921521425131</v>
      </c>
      <c r="I51" s="116">
        <v>274.10698828553302</v>
      </c>
      <c r="J51" s="116">
        <v>199.33345909576801</v>
      </c>
      <c r="K51" s="116">
        <v>238.32450649975925</v>
      </c>
      <c r="L51" s="116">
        <v>155.23111547117549</v>
      </c>
      <c r="M51" s="116">
        <v>150.28610953908066</v>
      </c>
      <c r="N51" s="116">
        <v>152.86470871449205</v>
      </c>
      <c r="O51" s="116">
        <v>73.864620001154137</v>
      </c>
      <c r="P51" s="116">
        <v>79.230333899264295</v>
      </c>
      <c r="Q51" s="116">
        <v>76.432354357246027</v>
      </c>
      <c r="R51" s="116">
        <v>81.366495470021363</v>
      </c>
      <c r="S51" s="116">
        <v>71.05577563981636</v>
      </c>
      <c r="T51" s="116">
        <v>76.432354357246027</v>
      </c>
    </row>
    <row r="52" spans="1:20" s="27" customFormat="1" ht="12.75">
      <c r="A52" s="105">
        <v>3</v>
      </c>
      <c r="B52" s="105">
        <v>4</v>
      </c>
      <c r="C52" s="106">
        <v>2</v>
      </c>
      <c r="D52" s="95">
        <v>566000</v>
      </c>
      <c r="E52" s="45" t="s">
        <v>266</v>
      </c>
      <c r="F52" s="116">
        <v>303.96004281127364</v>
      </c>
      <c r="G52" s="116">
        <v>261.28907757622545</v>
      </c>
      <c r="H52" s="116">
        <v>283.4631071560994</v>
      </c>
      <c r="I52" s="116">
        <v>165.53692472351048</v>
      </c>
      <c r="J52" s="116">
        <v>145.50366653801626</v>
      </c>
      <c r="K52" s="116">
        <v>155.91397849462365</v>
      </c>
      <c r="L52" s="116">
        <v>138.42311808776316</v>
      </c>
      <c r="M52" s="116">
        <v>115.7854110382092</v>
      </c>
      <c r="N52" s="116">
        <v>127.54912866147573</v>
      </c>
      <c r="O52" s="116">
        <v>64.57367106671424</v>
      </c>
      <c r="P52" s="116">
        <v>62.910073330760326</v>
      </c>
      <c r="Q52" s="116">
        <v>63.774564330737853</v>
      </c>
      <c r="R52" s="116">
        <v>73.849447021048903</v>
      </c>
      <c r="S52" s="116">
        <v>52.875337707448885</v>
      </c>
      <c r="T52" s="116">
        <v>63.774564330737881</v>
      </c>
    </row>
    <row r="53" spans="1:20" s="27" customFormat="1" ht="12.75">
      <c r="A53" s="105">
        <v>3</v>
      </c>
      <c r="B53" s="105">
        <v>3</v>
      </c>
      <c r="C53" s="106">
        <v>2</v>
      </c>
      <c r="D53" s="95">
        <v>978000</v>
      </c>
      <c r="E53" s="65" t="s">
        <v>280</v>
      </c>
      <c r="F53" s="116">
        <v>514.10210639057482</v>
      </c>
      <c r="G53" s="116">
        <v>394.33962264150938</v>
      </c>
      <c r="H53" s="116">
        <v>455.87965510915427</v>
      </c>
      <c r="I53" s="116">
        <v>321.31381649410923</v>
      </c>
      <c r="J53" s="116">
        <v>200</v>
      </c>
      <c r="K53" s="116">
        <v>262.33718583746105</v>
      </c>
      <c r="L53" s="116">
        <v>192.78828989646553</v>
      </c>
      <c r="M53" s="116">
        <v>194.33962264150944</v>
      </c>
      <c r="N53" s="116">
        <v>193.54246927169325</v>
      </c>
      <c r="O53" s="116">
        <v>114.24491253123885</v>
      </c>
      <c r="P53" s="116">
        <v>122.64150943396227</v>
      </c>
      <c r="Q53" s="116">
        <v>118.32691249312053</v>
      </c>
      <c r="R53" s="116">
        <v>78.543377365226718</v>
      </c>
      <c r="S53" s="116">
        <v>71.698113207547166</v>
      </c>
      <c r="T53" s="116">
        <v>75.215556778572733</v>
      </c>
    </row>
    <row r="54" spans="1:20" s="27" customFormat="1" ht="12.75">
      <c r="A54" s="105">
        <v>3</v>
      </c>
      <c r="B54" s="105">
        <v>4</v>
      </c>
      <c r="C54" s="106">
        <v>2</v>
      </c>
      <c r="D54" s="95">
        <v>166000</v>
      </c>
      <c r="E54" s="45" t="s">
        <v>254</v>
      </c>
      <c r="F54" s="116">
        <v>420.68741190502004</v>
      </c>
      <c r="G54" s="116">
        <v>439.69994229659545</v>
      </c>
      <c r="H54" s="116">
        <v>429.89713774597499</v>
      </c>
      <c r="I54" s="116">
        <v>225.52314865011382</v>
      </c>
      <c r="J54" s="116">
        <v>237.73802654356609</v>
      </c>
      <c r="K54" s="116">
        <v>231.4400715563506</v>
      </c>
      <c r="L54" s="116">
        <v>195.16426325490622</v>
      </c>
      <c r="M54" s="116">
        <v>201.96191575302942</v>
      </c>
      <c r="N54" s="116">
        <v>198.45706618962436</v>
      </c>
      <c r="O54" s="116">
        <v>138.78347609237775</v>
      </c>
      <c r="P54" s="116">
        <v>161.56953260242355</v>
      </c>
      <c r="Q54" s="116">
        <v>149.8211091234347</v>
      </c>
      <c r="R54" s="116">
        <v>56.38078716252847</v>
      </c>
      <c r="S54" s="116">
        <v>40.392383150605887</v>
      </c>
      <c r="T54" s="116">
        <v>48.635957066189619</v>
      </c>
    </row>
    <row r="55" spans="1:20" s="27" customFormat="1" ht="12.75">
      <c r="A55" s="105">
        <v>3</v>
      </c>
      <c r="B55" s="105">
        <v>4</v>
      </c>
      <c r="C55" s="106">
        <v>2</v>
      </c>
      <c r="D55" s="95">
        <v>570000</v>
      </c>
      <c r="E55" s="45" t="s">
        <v>267</v>
      </c>
      <c r="F55" s="116">
        <v>491.29176830997903</v>
      </c>
      <c r="G55" s="116">
        <v>293.5278030993619</v>
      </c>
      <c r="H55" s="116">
        <v>395.81010504078404</v>
      </c>
      <c r="I55" s="116">
        <v>267.20372156351056</v>
      </c>
      <c r="J55" s="116">
        <v>155.5758128228502</v>
      </c>
      <c r="K55" s="116">
        <v>213.30907810574496</v>
      </c>
      <c r="L55" s="116">
        <v>224.08804674646856</v>
      </c>
      <c r="M55" s="116">
        <v>137.95199027651174</v>
      </c>
      <c r="N55" s="116">
        <v>182.50102693503908</v>
      </c>
      <c r="O55" s="116">
        <v>57.865774096556422</v>
      </c>
      <c r="P55" s="116">
        <v>50.440595563658469</v>
      </c>
      <c r="Q55" s="116">
        <v>54.280852062672373</v>
      </c>
      <c r="R55" s="116">
        <v>166.22227264991213</v>
      </c>
      <c r="S55" s="116">
        <v>87.51139471285326</v>
      </c>
      <c r="T55" s="116">
        <v>128.2201748723667</v>
      </c>
    </row>
    <row r="56" spans="1:20" s="27" customFormat="1" ht="12.75">
      <c r="A56" s="105">
        <v>3</v>
      </c>
      <c r="B56" s="105">
        <v>4</v>
      </c>
      <c r="C56" s="106">
        <v>2</v>
      </c>
      <c r="D56" s="95">
        <v>170000</v>
      </c>
      <c r="E56" s="45" t="s">
        <v>256</v>
      </c>
      <c r="F56" s="116">
        <v>420.2394091179217</v>
      </c>
      <c r="G56" s="116">
        <v>331.34166214014124</v>
      </c>
      <c r="H56" s="116">
        <v>377.21796276013146</v>
      </c>
      <c r="I56" s="116">
        <v>191.01791323541897</v>
      </c>
      <c r="J56" s="116">
        <v>142.13289878689119</v>
      </c>
      <c r="K56" s="116">
        <v>167.36035049288063</v>
      </c>
      <c r="L56" s="116">
        <v>229.22149588250275</v>
      </c>
      <c r="M56" s="116">
        <v>189.20876335325005</v>
      </c>
      <c r="N56" s="116">
        <v>209.85761226725083</v>
      </c>
      <c r="O56" s="116">
        <v>150.26742507852958</v>
      </c>
      <c r="P56" s="116">
        <v>150.28064457722252</v>
      </c>
      <c r="Q56" s="116">
        <v>150.27382256297921</v>
      </c>
      <c r="R56" s="116">
        <v>78.954070803973167</v>
      </c>
      <c r="S56" s="116">
        <v>38.928118776027524</v>
      </c>
      <c r="T56" s="116">
        <v>59.583789704271631</v>
      </c>
    </row>
    <row r="57" spans="1:20" s="27" customFormat="1" ht="12.75">
      <c r="A57" s="108"/>
      <c r="B57" s="108"/>
      <c r="C57" s="108"/>
      <c r="D57" s="99"/>
      <c r="E57" s="88" t="s">
        <v>210</v>
      </c>
      <c r="F57" s="202">
        <v>434.2246044320076</v>
      </c>
      <c r="G57" s="202">
        <v>355.65599109340593</v>
      </c>
      <c r="H57" s="202">
        <v>396.34410292133452</v>
      </c>
      <c r="I57" s="202">
        <v>268.51299355980331</v>
      </c>
      <c r="J57" s="202">
        <v>200.76747392028972</v>
      </c>
      <c r="K57" s="202">
        <v>469.28046748009302</v>
      </c>
      <c r="L57" s="202">
        <v>165.71161087220426</v>
      </c>
      <c r="M57" s="202">
        <v>140.00812201812812</v>
      </c>
      <c r="N57" s="202">
        <v>153.31911713974804</v>
      </c>
      <c r="O57" s="202">
        <v>81.042571140511512</v>
      </c>
      <c r="P57" s="202">
        <v>82.352843673251755</v>
      </c>
      <c r="Q57" s="202">
        <v>81.674296438270773</v>
      </c>
      <c r="R57" s="202">
        <v>84.669039731692763</v>
      </c>
      <c r="S57" s="202">
        <v>57.655278344876365</v>
      </c>
      <c r="T57" s="202">
        <v>71.644820701477258</v>
      </c>
    </row>
    <row r="58" spans="1:20" s="27" customFormat="1" ht="12.75">
      <c r="A58" s="105">
        <v>4</v>
      </c>
      <c r="B58" s="105">
        <v>2</v>
      </c>
      <c r="C58" s="106">
        <v>3</v>
      </c>
      <c r="D58" s="95">
        <v>334004</v>
      </c>
      <c r="E58" s="45" t="s">
        <v>57</v>
      </c>
      <c r="F58" s="116">
        <v>705.07655116841261</v>
      </c>
      <c r="G58" s="116">
        <v>570.17543859649118</v>
      </c>
      <c r="H58" s="116">
        <v>640.48719025619482</v>
      </c>
      <c r="I58" s="116">
        <v>429.08944399677677</v>
      </c>
      <c r="J58" s="116">
        <v>348.68421052631578</v>
      </c>
      <c r="K58" s="116">
        <v>390.59218815623689</v>
      </c>
      <c r="L58" s="116">
        <v>275.98710717163578</v>
      </c>
      <c r="M58" s="116">
        <v>221.49122807017542</v>
      </c>
      <c r="N58" s="116">
        <v>249.89500209995799</v>
      </c>
      <c r="O58" s="116">
        <v>159.14585012087028</v>
      </c>
      <c r="P58" s="116">
        <v>131.57894736842104</v>
      </c>
      <c r="Q58" s="116">
        <v>145.94708105837884</v>
      </c>
      <c r="R58" s="116">
        <v>116.84125705076548</v>
      </c>
      <c r="S58" s="116">
        <v>89.912280701754383</v>
      </c>
      <c r="T58" s="116">
        <v>103.94792104157915</v>
      </c>
    </row>
    <row r="59" spans="1:20" s="27" customFormat="1" ht="12.75">
      <c r="A59" s="105">
        <v>4</v>
      </c>
      <c r="B59" s="105">
        <v>2</v>
      </c>
      <c r="C59" s="106">
        <v>3</v>
      </c>
      <c r="D59" s="95">
        <v>962004</v>
      </c>
      <c r="E59" s="45" t="s">
        <v>149</v>
      </c>
      <c r="F59" s="116">
        <v>866.33663366336668</v>
      </c>
      <c r="G59" s="116">
        <v>877.42799732083074</v>
      </c>
      <c r="H59" s="116">
        <v>871.66291412029625</v>
      </c>
      <c r="I59" s="116">
        <v>649.75247524752501</v>
      </c>
      <c r="J59" s="116">
        <v>709.97990622906923</v>
      </c>
      <c r="K59" s="116">
        <v>678.67481505307194</v>
      </c>
      <c r="L59" s="116">
        <v>216.58415841584156</v>
      </c>
      <c r="M59" s="116">
        <v>167.44809109176157</v>
      </c>
      <c r="N59" s="116">
        <v>192.9880990672242</v>
      </c>
      <c r="O59" s="116">
        <v>86.633663366336634</v>
      </c>
      <c r="P59" s="116">
        <v>113.86470194239784</v>
      </c>
      <c r="Q59" s="116">
        <v>99.71051785139916</v>
      </c>
      <c r="R59" s="116">
        <v>129.95049504950495</v>
      </c>
      <c r="S59" s="116">
        <v>53.583389149363697</v>
      </c>
      <c r="T59" s="116">
        <v>93.277581215825023</v>
      </c>
    </row>
    <row r="60" spans="1:20" s="27" customFormat="1" ht="12.75">
      <c r="A60" s="105">
        <v>4</v>
      </c>
      <c r="B60" s="105">
        <v>1</v>
      </c>
      <c r="C60" s="106">
        <v>3</v>
      </c>
      <c r="D60" s="95">
        <v>978004</v>
      </c>
      <c r="E60" s="45" t="s">
        <v>160</v>
      </c>
      <c r="F60" s="116">
        <v>991.16404149058781</v>
      </c>
      <c r="G60" s="116">
        <v>848.24247526836473</v>
      </c>
      <c r="H60" s="116">
        <v>922.96876569247763</v>
      </c>
      <c r="I60" s="116">
        <v>827.8908951210143</v>
      </c>
      <c r="J60" s="116">
        <v>667.22795201010319</v>
      </c>
      <c r="K60" s="116">
        <v>751.23029024806669</v>
      </c>
      <c r="L60" s="116">
        <v>163.27314636957357</v>
      </c>
      <c r="M60" s="116">
        <v>181.01452325826142</v>
      </c>
      <c r="N60" s="116">
        <v>171.73847544441097</v>
      </c>
      <c r="O60" s="116">
        <v>71.071840184402618</v>
      </c>
      <c r="P60" s="116">
        <v>98.926541780677752</v>
      </c>
      <c r="Q60" s="116">
        <v>84.362759867429943</v>
      </c>
      <c r="R60" s="116">
        <v>92.201306185170964</v>
      </c>
      <c r="S60" s="116">
        <v>82.087981477583668</v>
      </c>
      <c r="T60" s="116">
        <v>87.375715576981023</v>
      </c>
    </row>
    <row r="61" spans="1:20" s="27" customFormat="1" ht="12.75">
      <c r="A61" s="105">
        <v>4</v>
      </c>
      <c r="B61" s="105">
        <v>2</v>
      </c>
      <c r="C61" s="106">
        <v>3</v>
      </c>
      <c r="D61" s="95">
        <v>562008</v>
      </c>
      <c r="E61" s="45" t="s">
        <v>105</v>
      </c>
      <c r="F61" s="116">
        <v>541.59186116098147</v>
      </c>
      <c r="G61" s="116">
        <v>617.28395061728395</v>
      </c>
      <c r="H61" s="116">
        <v>578.37255806798953</v>
      </c>
      <c r="I61" s="116">
        <v>335.12866546977853</v>
      </c>
      <c r="J61" s="116">
        <v>338.71478315922764</v>
      </c>
      <c r="K61" s="116">
        <v>336.87125057683431</v>
      </c>
      <c r="L61" s="116">
        <v>206.46319569120288</v>
      </c>
      <c r="M61" s="116">
        <v>278.56916745805637</v>
      </c>
      <c r="N61" s="116">
        <v>241.50130749115522</v>
      </c>
      <c r="O61" s="116">
        <v>80.789946140035894</v>
      </c>
      <c r="P61" s="116">
        <v>142.45014245014247</v>
      </c>
      <c r="Q61" s="116">
        <v>110.75219197046609</v>
      </c>
      <c r="R61" s="116">
        <v>125.67324955116699</v>
      </c>
      <c r="S61" s="116">
        <v>136.1190250079139</v>
      </c>
      <c r="T61" s="116">
        <v>130.74911552068912</v>
      </c>
    </row>
    <row r="62" spans="1:20" s="27" customFormat="1" ht="12.75">
      <c r="A62" s="105">
        <v>4</v>
      </c>
      <c r="B62" s="105">
        <v>2</v>
      </c>
      <c r="C62" s="106">
        <v>3</v>
      </c>
      <c r="D62" s="95">
        <v>158004</v>
      </c>
      <c r="E62" s="45" t="s">
        <v>30</v>
      </c>
      <c r="F62" s="116">
        <v>618.09158583352132</v>
      </c>
      <c r="G62" s="116">
        <v>473.57091604879218</v>
      </c>
      <c r="H62" s="116">
        <v>547.94520547945206</v>
      </c>
      <c r="I62" s="116">
        <v>469.208211143695</v>
      </c>
      <c r="J62" s="116">
        <v>375.50825161444641</v>
      </c>
      <c r="K62" s="116">
        <v>423.72881355932202</v>
      </c>
      <c r="L62" s="116">
        <v>148.8833746898263</v>
      </c>
      <c r="M62" s="116">
        <v>98.062664434345848</v>
      </c>
      <c r="N62" s="116">
        <v>124.21639192013002</v>
      </c>
      <c r="O62" s="116">
        <v>49.627791563275437</v>
      </c>
      <c r="P62" s="116">
        <v>43.051901458981106</v>
      </c>
      <c r="Q62" s="116">
        <v>46.436034362665424</v>
      </c>
      <c r="R62" s="116">
        <v>99.255583126550874</v>
      </c>
      <c r="S62" s="116">
        <v>55.010762975364734</v>
      </c>
      <c r="T62" s="116">
        <v>77.780357557464598</v>
      </c>
    </row>
    <row r="63" spans="1:20" s="27" customFormat="1" ht="12.75">
      <c r="A63" s="105">
        <v>4</v>
      </c>
      <c r="B63" s="105">
        <v>2</v>
      </c>
      <c r="C63" s="106">
        <v>3</v>
      </c>
      <c r="D63" s="95">
        <v>954012</v>
      </c>
      <c r="E63" s="45" t="s">
        <v>139</v>
      </c>
      <c r="F63" s="116">
        <v>423.40791738382103</v>
      </c>
      <c r="G63" s="116">
        <v>433.99638336347198</v>
      </c>
      <c r="H63" s="116">
        <v>428.57142857142856</v>
      </c>
      <c r="I63" s="116">
        <v>323.58003442340794</v>
      </c>
      <c r="J63" s="116">
        <v>321.88065099457509</v>
      </c>
      <c r="K63" s="116">
        <v>322.75132275132279</v>
      </c>
      <c r="L63" s="116">
        <v>99.827882960413092</v>
      </c>
      <c r="M63" s="116">
        <v>112.11573236889693</v>
      </c>
      <c r="N63" s="116">
        <v>105.82010582010581</v>
      </c>
      <c r="O63" s="116">
        <v>51.635111876075733</v>
      </c>
      <c r="P63" s="116">
        <v>75.949367088607588</v>
      </c>
      <c r="Q63" s="116">
        <v>63.492063492063494</v>
      </c>
      <c r="R63" s="116">
        <v>48.192771084337352</v>
      </c>
      <c r="S63" s="116">
        <v>36.166365280289341</v>
      </c>
      <c r="T63" s="116">
        <v>42.328042328042329</v>
      </c>
    </row>
    <row r="64" spans="1:20" s="27" customFormat="1" ht="12.75">
      <c r="A64" s="105">
        <v>4</v>
      </c>
      <c r="B64" s="105">
        <v>2</v>
      </c>
      <c r="C64" s="109">
        <v>3</v>
      </c>
      <c r="D64" s="95">
        <v>370016</v>
      </c>
      <c r="E64" s="45" t="s">
        <v>73</v>
      </c>
      <c r="F64" s="116">
        <v>380.42217582927395</v>
      </c>
      <c r="G64" s="116">
        <v>359.44471988101139</v>
      </c>
      <c r="H64" s="116">
        <v>370.28160575194727</v>
      </c>
      <c r="I64" s="116">
        <v>178.61285084667136</v>
      </c>
      <c r="J64" s="116">
        <v>153.69360436291521</v>
      </c>
      <c r="K64" s="116">
        <v>166.56680647094069</v>
      </c>
      <c r="L64" s="116">
        <v>201.80932498260265</v>
      </c>
      <c r="M64" s="116">
        <v>205.75111551809619</v>
      </c>
      <c r="N64" s="116">
        <v>203.71479928100661</v>
      </c>
      <c r="O64" s="116">
        <v>102.06448619809788</v>
      </c>
      <c r="P64" s="116">
        <v>126.42538423401091</v>
      </c>
      <c r="Q64" s="116">
        <v>113.84062312762133</v>
      </c>
      <c r="R64" s="116">
        <v>99.744838784504736</v>
      </c>
      <c r="S64" s="116">
        <v>79.325731284085265</v>
      </c>
      <c r="T64" s="116">
        <v>89.874176153385235</v>
      </c>
    </row>
    <row r="65" spans="1:20" s="27" customFormat="1" ht="12.75">
      <c r="A65" s="105">
        <v>4</v>
      </c>
      <c r="B65" s="105">
        <v>2</v>
      </c>
      <c r="C65" s="106">
        <v>3</v>
      </c>
      <c r="D65" s="95">
        <v>962016</v>
      </c>
      <c r="E65" s="45" t="s">
        <v>150</v>
      </c>
      <c r="F65" s="116">
        <v>278.91714520098441</v>
      </c>
      <c r="G65" s="116">
        <v>244.05313561940068</v>
      </c>
      <c r="H65" s="116">
        <v>262.54714244270377</v>
      </c>
      <c r="I65" s="116">
        <v>106.64479081214111</v>
      </c>
      <c r="J65" s="116">
        <v>74.142724745134387</v>
      </c>
      <c r="K65" s="116">
        <v>91.383812010443876</v>
      </c>
      <c r="L65" s="116">
        <v>172.27235438884333</v>
      </c>
      <c r="M65" s="116">
        <v>169.91041087426629</v>
      </c>
      <c r="N65" s="116">
        <v>171.16333043225993</v>
      </c>
      <c r="O65" s="116">
        <v>51.955154498222591</v>
      </c>
      <c r="P65" s="116">
        <v>86.499845535990119</v>
      </c>
      <c r="Q65" s="116">
        <v>68.175224833188281</v>
      </c>
      <c r="R65" s="116">
        <v>120.31719989062073</v>
      </c>
      <c r="S65" s="116">
        <v>83.410565338276186</v>
      </c>
      <c r="T65" s="116">
        <v>102.98810559907166</v>
      </c>
    </row>
    <row r="66" spans="1:20" s="27" customFormat="1" ht="12.75">
      <c r="A66" s="105">
        <v>4</v>
      </c>
      <c r="B66" s="105">
        <v>2</v>
      </c>
      <c r="C66" s="106">
        <v>3</v>
      </c>
      <c r="D66" s="95">
        <v>370020</v>
      </c>
      <c r="E66" s="45" t="s">
        <v>74</v>
      </c>
      <c r="F66" s="116">
        <v>535.75431517596951</v>
      </c>
      <c r="G66" s="116">
        <v>499.51503394762369</v>
      </c>
      <c r="H66" s="116">
        <v>518.34595224228303</v>
      </c>
      <c r="I66" s="116">
        <v>399.01367406411123</v>
      </c>
      <c r="J66" s="116">
        <v>370.99903006789526</v>
      </c>
      <c r="K66" s="116">
        <v>385.55620267909143</v>
      </c>
      <c r="L66" s="116">
        <v>136.74064111185834</v>
      </c>
      <c r="M66" s="116">
        <v>128.51600387972843</v>
      </c>
      <c r="N66" s="116">
        <v>132.78974956319161</v>
      </c>
      <c r="O66" s="116">
        <v>76.216095045953821</v>
      </c>
      <c r="P66" s="116">
        <v>82.444228903976722</v>
      </c>
      <c r="Q66" s="116">
        <v>79.207920792079207</v>
      </c>
      <c r="R66" s="116">
        <v>60.524546065904502</v>
      </c>
      <c r="S66" s="116">
        <v>46.071774975751708</v>
      </c>
      <c r="T66" s="116">
        <v>53.581828771112406</v>
      </c>
    </row>
    <row r="67" spans="1:20" s="27" customFormat="1" ht="12.75">
      <c r="A67" s="105">
        <v>4</v>
      </c>
      <c r="B67" s="105">
        <v>2</v>
      </c>
      <c r="C67" s="109">
        <v>3</v>
      </c>
      <c r="D67" s="95">
        <v>978020</v>
      </c>
      <c r="E67" s="45" t="s">
        <v>161</v>
      </c>
      <c r="F67" s="116">
        <v>777.02702702702697</v>
      </c>
      <c r="G67" s="116">
        <v>623.99139322216251</v>
      </c>
      <c r="H67" s="116">
        <v>704.65530399389468</v>
      </c>
      <c r="I67" s="116">
        <v>424.71042471042472</v>
      </c>
      <c r="J67" s="116">
        <v>341.58149542764932</v>
      </c>
      <c r="K67" s="116">
        <v>385.39811752734676</v>
      </c>
      <c r="L67" s="116">
        <v>352.31660231660231</v>
      </c>
      <c r="M67" s="116">
        <v>282.40989779451314</v>
      </c>
      <c r="N67" s="116">
        <v>319.25718646654798</v>
      </c>
      <c r="O67" s="116">
        <v>149.6138996138996</v>
      </c>
      <c r="P67" s="116">
        <v>139.86013986013987</v>
      </c>
      <c r="Q67" s="116">
        <v>145.00127194098195</v>
      </c>
      <c r="R67" s="116">
        <v>202.70270270270271</v>
      </c>
      <c r="S67" s="116">
        <v>142.5497579343733</v>
      </c>
      <c r="T67" s="116">
        <v>174.255914525566</v>
      </c>
    </row>
    <row r="68" spans="1:20" s="27" customFormat="1" ht="12.75">
      <c r="A68" s="105">
        <v>4</v>
      </c>
      <c r="B68" s="105">
        <v>2</v>
      </c>
      <c r="C68" s="106">
        <v>3</v>
      </c>
      <c r="D68" s="95">
        <v>170020</v>
      </c>
      <c r="E68" s="45" t="s">
        <v>49</v>
      </c>
      <c r="F68" s="116">
        <v>877.56174461376781</v>
      </c>
      <c r="G68" s="116">
        <v>832.87216380741575</v>
      </c>
      <c r="H68" s="116">
        <v>855.79514824797855</v>
      </c>
      <c r="I68" s="116">
        <v>567.52496058854445</v>
      </c>
      <c r="J68" s="116">
        <v>495.29607083563934</v>
      </c>
      <c r="K68" s="116">
        <v>532.34501347708908</v>
      </c>
      <c r="L68" s="116">
        <v>310.03678402522326</v>
      </c>
      <c r="M68" s="116">
        <v>337.57609297177646</v>
      </c>
      <c r="N68" s="116">
        <v>323.45013477088946</v>
      </c>
      <c r="O68" s="116">
        <v>115.60693641618496</v>
      </c>
      <c r="P68" s="116">
        <v>199.22523519645821</v>
      </c>
      <c r="Q68" s="116">
        <v>156.33423180592993</v>
      </c>
      <c r="R68" s="116">
        <v>194.42984760903829</v>
      </c>
      <c r="S68" s="116">
        <v>138.35085777531819</v>
      </c>
      <c r="T68" s="116">
        <v>167.11590296495956</v>
      </c>
    </row>
    <row r="69" spans="1:20" s="27" customFormat="1" ht="12.75">
      <c r="A69" s="105">
        <v>4</v>
      </c>
      <c r="B69" s="105">
        <v>2</v>
      </c>
      <c r="C69" s="106">
        <v>3</v>
      </c>
      <c r="D69" s="95">
        <v>154036</v>
      </c>
      <c r="E69" s="45" t="s">
        <v>29</v>
      </c>
      <c r="F69" s="116">
        <v>562.4168725061752</v>
      </c>
      <c r="G69" s="116">
        <v>439.71348985276563</v>
      </c>
      <c r="H69" s="116">
        <v>502.47837496355328</v>
      </c>
      <c r="I69" s="116">
        <v>324.90974729241873</v>
      </c>
      <c r="J69" s="116">
        <v>236.76880222841226</v>
      </c>
      <c r="K69" s="116">
        <v>281.85440761978811</v>
      </c>
      <c r="L69" s="116">
        <v>237.50712521375641</v>
      </c>
      <c r="M69" s="116">
        <v>202.94468762435338</v>
      </c>
      <c r="N69" s="116">
        <v>220.6239673437652</v>
      </c>
      <c r="O69" s="116">
        <v>119.70359110773323</v>
      </c>
      <c r="P69" s="116">
        <v>97.493036211699163</v>
      </c>
      <c r="Q69" s="116">
        <v>108.854116046263</v>
      </c>
      <c r="R69" s="116">
        <v>117.80353410602319</v>
      </c>
      <c r="S69" s="116">
        <v>105.4516514126542</v>
      </c>
      <c r="T69" s="116">
        <v>111.76985129750219</v>
      </c>
    </row>
    <row r="70" spans="1:20" s="27" customFormat="1" ht="12.75">
      <c r="A70" s="105">
        <v>4</v>
      </c>
      <c r="B70" s="105">
        <v>1</v>
      </c>
      <c r="C70" s="106">
        <v>3</v>
      </c>
      <c r="D70" s="95">
        <v>158026</v>
      </c>
      <c r="E70" s="45" t="s">
        <v>36</v>
      </c>
      <c r="F70" s="116">
        <v>596.64804469273736</v>
      </c>
      <c r="G70" s="116">
        <v>475.52447552447552</v>
      </c>
      <c r="H70" s="116">
        <v>537.36451796919573</v>
      </c>
      <c r="I70" s="116">
        <v>393.29608938547483</v>
      </c>
      <c r="J70" s="116">
        <v>303.03030303030306</v>
      </c>
      <c r="K70" s="116">
        <v>349.11580148317171</v>
      </c>
      <c r="L70" s="116">
        <v>203.35195530726256</v>
      </c>
      <c r="M70" s="116">
        <v>172.49417249417249</v>
      </c>
      <c r="N70" s="116">
        <v>188.24871648602397</v>
      </c>
      <c r="O70" s="116">
        <v>91.620111731843565</v>
      </c>
      <c r="P70" s="116">
        <v>93.240093240093245</v>
      </c>
      <c r="Q70" s="116">
        <v>92.413006274957212</v>
      </c>
      <c r="R70" s="116">
        <v>111.73184357541896</v>
      </c>
      <c r="S70" s="116">
        <v>79.254079254079258</v>
      </c>
      <c r="T70" s="116">
        <v>95.835710211066726</v>
      </c>
    </row>
    <row r="71" spans="1:20" s="27" customFormat="1" ht="12.75">
      <c r="A71" s="105">
        <v>4</v>
      </c>
      <c r="B71" s="105">
        <v>1</v>
      </c>
      <c r="C71" s="106">
        <v>3</v>
      </c>
      <c r="D71" s="95">
        <v>562028</v>
      </c>
      <c r="E71" s="45" t="s">
        <v>111</v>
      </c>
      <c r="F71" s="116">
        <v>750.6613756613757</v>
      </c>
      <c r="G71" s="116">
        <v>574.82993197278915</v>
      </c>
      <c r="H71" s="116">
        <v>663.98390342052323</v>
      </c>
      <c r="I71" s="116">
        <v>433.20105820105823</v>
      </c>
      <c r="J71" s="116">
        <v>312.92517006802723</v>
      </c>
      <c r="K71" s="116">
        <v>373.91012743125418</v>
      </c>
      <c r="L71" s="116">
        <v>317.46031746031747</v>
      </c>
      <c r="M71" s="116">
        <v>261.90476190476193</v>
      </c>
      <c r="N71" s="116">
        <v>290.07377598926894</v>
      </c>
      <c r="O71" s="116">
        <v>168.65079365079364</v>
      </c>
      <c r="P71" s="116">
        <v>187.0748299319728</v>
      </c>
      <c r="Q71" s="116">
        <v>177.73306505700873</v>
      </c>
      <c r="R71" s="116">
        <v>148.80952380952382</v>
      </c>
      <c r="S71" s="116">
        <v>74.829931972789112</v>
      </c>
      <c r="T71" s="116">
        <v>112.34071093226022</v>
      </c>
    </row>
    <row r="72" spans="1:20" s="27" customFormat="1" ht="12.75">
      <c r="A72" s="105">
        <v>4</v>
      </c>
      <c r="B72" s="105">
        <v>2</v>
      </c>
      <c r="C72" s="106">
        <v>3</v>
      </c>
      <c r="D72" s="95">
        <v>954024</v>
      </c>
      <c r="E72" s="45" t="s">
        <v>142</v>
      </c>
      <c r="F72" s="116">
        <v>298.55988760098353</v>
      </c>
      <c r="G72" s="116">
        <v>279.24528301886795</v>
      </c>
      <c r="H72" s="116">
        <v>289.24868109878122</v>
      </c>
      <c r="I72" s="116">
        <v>217.77309448542329</v>
      </c>
      <c r="J72" s="116">
        <v>200.00000000000003</v>
      </c>
      <c r="K72" s="116">
        <v>209.20502092050216</v>
      </c>
      <c r="L72" s="116">
        <v>80.786793115560243</v>
      </c>
      <c r="M72" s="116">
        <v>79.245283018867937</v>
      </c>
      <c r="N72" s="116">
        <v>80.043660178279069</v>
      </c>
      <c r="O72" s="116">
        <v>24.587284861257462</v>
      </c>
      <c r="P72" s="116">
        <v>15.094339622641508</v>
      </c>
      <c r="Q72" s="116">
        <v>20.010915044569767</v>
      </c>
      <c r="R72" s="116">
        <v>56.199508254302771</v>
      </c>
      <c r="S72" s="116">
        <v>64.150943396226424</v>
      </c>
      <c r="T72" s="116">
        <v>60.032745133709291</v>
      </c>
    </row>
    <row r="73" spans="1:20" s="27" customFormat="1" ht="12.75">
      <c r="A73" s="105">
        <v>4</v>
      </c>
      <c r="B73" s="105">
        <v>2</v>
      </c>
      <c r="C73" s="106">
        <v>3</v>
      </c>
      <c r="D73" s="95">
        <v>978032</v>
      </c>
      <c r="E73" s="45" t="s">
        <v>164</v>
      </c>
      <c r="F73" s="116">
        <v>591.60305343511448</v>
      </c>
      <c r="G73" s="116">
        <v>421.82662538699691</v>
      </c>
      <c r="H73" s="116">
        <v>507.3020753266718</v>
      </c>
      <c r="I73" s="116">
        <v>339.69465648854953</v>
      </c>
      <c r="J73" s="116">
        <v>251.54798761609905</v>
      </c>
      <c r="K73" s="116">
        <v>295.92621060722519</v>
      </c>
      <c r="L73" s="116">
        <v>251.90839694656489</v>
      </c>
      <c r="M73" s="116">
        <v>170.27863777089783</v>
      </c>
      <c r="N73" s="116">
        <v>211.37586471944658</v>
      </c>
      <c r="O73" s="116">
        <v>118.32061068702291</v>
      </c>
      <c r="P73" s="116">
        <v>96.749226006191961</v>
      </c>
      <c r="Q73" s="116">
        <v>107.60953112990008</v>
      </c>
      <c r="R73" s="116">
        <v>133.58778625954199</v>
      </c>
      <c r="S73" s="116">
        <v>73.529411764705884</v>
      </c>
      <c r="T73" s="116">
        <v>103.76633358954651</v>
      </c>
    </row>
    <row r="74" spans="1:20" s="27" customFormat="1" ht="12.75">
      <c r="A74" s="105">
        <v>4</v>
      </c>
      <c r="B74" s="105">
        <v>2</v>
      </c>
      <c r="C74" s="106">
        <v>3</v>
      </c>
      <c r="D74" s="95">
        <v>382060</v>
      </c>
      <c r="E74" s="45" t="s">
        <v>93</v>
      </c>
      <c r="F74" s="116">
        <v>385.80246913580243</v>
      </c>
      <c r="G74" s="116">
        <v>266.53256223283887</v>
      </c>
      <c r="H74" s="116">
        <v>330.08340185598502</v>
      </c>
      <c r="I74" s="116">
        <v>218.25396825396825</v>
      </c>
      <c r="J74" s="116">
        <v>176.01206939904455</v>
      </c>
      <c r="K74" s="116">
        <v>198.51991072477389</v>
      </c>
      <c r="L74" s="116">
        <v>167.5485008818342</v>
      </c>
      <c r="M74" s="116">
        <v>90.520492833794322</v>
      </c>
      <c r="N74" s="116">
        <v>131.56349113121109</v>
      </c>
      <c r="O74" s="116">
        <v>63.932980599647266</v>
      </c>
      <c r="P74" s="116">
        <v>47.774704551169222</v>
      </c>
      <c r="Q74" s="116">
        <v>56.384353341947609</v>
      </c>
      <c r="R74" s="116">
        <v>103.61552028218695</v>
      </c>
      <c r="S74" s="116">
        <v>42.745788282625092</v>
      </c>
      <c r="T74" s="116">
        <v>75.179137789263478</v>
      </c>
    </row>
    <row r="75" spans="1:20" s="27" customFormat="1" ht="12.75">
      <c r="A75" s="105">
        <v>4</v>
      </c>
      <c r="B75" s="105">
        <v>2</v>
      </c>
      <c r="C75" s="106">
        <v>3</v>
      </c>
      <c r="D75" s="95">
        <v>962060</v>
      </c>
      <c r="E75" s="45" t="s">
        <v>155</v>
      </c>
      <c r="F75" s="116">
        <v>342.94234592445326</v>
      </c>
      <c r="G75" s="116">
        <v>297.61904761904759</v>
      </c>
      <c r="H75" s="116">
        <v>321.24352331606218</v>
      </c>
      <c r="I75" s="116">
        <v>223.65805168986086</v>
      </c>
      <c r="J75" s="116">
        <v>173.16017316017317</v>
      </c>
      <c r="K75" s="116">
        <v>199.48186528497408</v>
      </c>
      <c r="L75" s="116">
        <v>119.28429423459244</v>
      </c>
      <c r="M75" s="116">
        <v>124.45887445887446</v>
      </c>
      <c r="N75" s="116">
        <v>121.76165803108807</v>
      </c>
      <c r="O75" s="116">
        <v>59.642147117296219</v>
      </c>
      <c r="P75" s="116">
        <v>43.290043290043293</v>
      </c>
      <c r="Q75" s="116">
        <v>51.813471502590673</v>
      </c>
      <c r="R75" s="116">
        <v>59.642147117296219</v>
      </c>
      <c r="S75" s="116">
        <v>81.168831168831161</v>
      </c>
      <c r="T75" s="116">
        <v>69.948186528497416</v>
      </c>
    </row>
    <row r="76" spans="1:20" s="27" customFormat="1" ht="12.75">
      <c r="A76" s="105">
        <v>4</v>
      </c>
      <c r="B76" s="105">
        <v>2</v>
      </c>
      <c r="C76" s="106">
        <v>3</v>
      </c>
      <c r="D76" s="95">
        <v>362040</v>
      </c>
      <c r="E76" s="45" t="s">
        <v>70</v>
      </c>
      <c r="F76" s="116">
        <v>431.01249681203774</v>
      </c>
      <c r="G76" s="116">
        <v>385.3408784694152</v>
      </c>
      <c r="H76" s="116">
        <v>408.80503144654085</v>
      </c>
      <c r="I76" s="116">
        <v>257.58735016577401</v>
      </c>
      <c r="J76" s="116">
        <v>247.9116141201832</v>
      </c>
      <c r="K76" s="116">
        <v>252.88259958071279</v>
      </c>
      <c r="L76" s="116">
        <v>173.4251466462637</v>
      </c>
      <c r="M76" s="116">
        <v>137.429264349232</v>
      </c>
      <c r="N76" s="116">
        <v>155.92243186582809</v>
      </c>
      <c r="O76" s="116">
        <v>91.813312930374906</v>
      </c>
      <c r="P76" s="116">
        <v>70.06197790353005</v>
      </c>
      <c r="Q76" s="116">
        <v>81.236897274633122</v>
      </c>
      <c r="R76" s="116">
        <v>81.611833715888807</v>
      </c>
      <c r="S76" s="116">
        <v>67.367286445701964</v>
      </c>
      <c r="T76" s="116">
        <v>74.685534591194966</v>
      </c>
    </row>
    <row r="77" spans="1:20" s="27" customFormat="1" ht="12.75">
      <c r="A77" s="108"/>
      <c r="B77" s="108"/>
      <c r="C77" s="108"/>
      <c r="D77" s="99"/>
      <c r="E77" s="88" t="s">
        <v>211</v>
      </c>
      <c r="F77" s="202">
        <v>585.38221768726498</v>
      </c>
      <c r="G77" s="202">
        <v>502.68518796315743</v>
      </c>
      <c r="H77" s="202">
        <v>545.49401251763686</v>
      </c>
      <c r="I77" s="202">
        <v>380.61026235969979</v>
      </c>
      <c r="J77" s="202">
        <v>298.14237591378611</v>
      </c>
      <c r="K77" s="202">
        <v>678.75263827348579</v>
      </c>
      <c r="L77" s="202">
        <v>204.77195532756522</v>
      </c>
      <c r="M77" s="202">
        <v>182.71278989529267</v>
      </c>
      <c r="N77" s="202">
        <v>194.13190550269528</v>
      </c>
      <c r="O77" s="202">
        <v>93.23064450749898</v>
      </c>
      <c r="P77" s="202">
        <v>100.65704599321953</v>
      </c>
      <c r="Q77" s="202">
        <v>96.812705763177888</v>
      </c>
      <c r="R77" s="202">
        <v>111.54131082006624</v>
      </c>
      <c r="S77" s="202">
        <v>82.055743902073147</v>
      </c>
      <c r="T77" s="202">
        <v>97.319199739517387</v>
      </c>
    </row>
    <row r="78" spans="1:20" s="27" customFormat="1" ht="12.75">
      <c r="A78" s="105">
        <v>5</v>
      </c>
      <c r="B78" s="105">
        <v>3</v>
      </c>
      <c r="C78" s="106">
        <v>3</v>
      </c>
      <c r="D78" s="95">
        <v>770004</v>
      </c>
      <c r="E78" s="45" t="s">
        <v>129</v>
      </c>
      <c r="F78" s="116">
        <v>325.33227534219395</v>
      </c>
      <c r="G78" s="116">
        <v>219.46979574098219</v>
      </c>
      <c r="H78" s="116">
        <v>274.81074354454012</v>
      </c>
      <c r="I78" s="116">
        <v>218.21067248561789</v>
      </c>
      <c r="J78" s="116">
        <v>130.37809647979142</v>
      </c>
      <c r="K78" s="116">
        <v>176.2936845380068</v>
      </c>
      <c r="L78" s="116">
        <v>107.12160285657608</v>
      </c>
      <c r="M78" s="116">
        <v>89.091699261190783</v>
      </c>
      <c r="N78" s="116">
        <v>98.517059006533231</v>
      </c>
      <c r="O78" s="116">
        <v>63.47946835945249</v>
      </c>
      <c r="P78" s="116">
        <v>60.843111690569316</v>
      </c>
      <c r="Q78" s="116">
        <v>62.221300425178889</v>
      </c>
      <c r="R78" s="116">
        <v>43.642134497123578</v>
      </c>
      <c r="S78" s="116">
        <v>28.248587570621467</v>
      </c>
      <c r="T78" s="116">
        <v>36.295758581354349</v>
      </c>
    </row>
    <row r="79" spans="1:20" s="27" customFormat="1" ht="12.75">
      <c r="A79" s="105">
        <v>5</v>
      </c>
      <c r="B79" s="105">
        <v>3</v>
      </c>
      <c r="C79" s="106">
        <v>3</v>
      </c>
      <c r="D79" s="95">
        <v>570008</v>
      </c>
      <c r="E79" s="45" t="s">
        <v>119</v>
      </c>
      <c r="F79" s="116">
        <v>468.29781636411474</v>
      </c>
      <c r="G79" s="116">
        <v>345.20850593758632</v>
      </c>
      <c r="H79" s="116">
        <v>408.24575586095392</v>
      </c>
      <c r="I79" s="116">
        <v>276.24309392265189</v>
      </c>
      <c r="J79" s="116">
        <v>204.36343551505109</v>
      </c>
      <c r="K79" s="116">
        <v>241.17488547561305</v>
      </c>
      <c r="L79" s="116">
        <v>192.05472244146279</v>
      </c>
      <c r="M79" s="116">
        <v>140.8450704225352</v>
      </c>
      <c r="N79" s="116">
        <v>167.07087038534087</v>
      </c>
      <c r="O79" s="116">
        <v>71.033938437253354</v>
      </c>
      <c r="P79" s="116">
        <v>49.710024855012428</v>
      </c>
      <c r="Q79" s="116">
        <v>60.630557801131765</v>
      </c>
      <c r="R79" s="116">
        <v>121.0207840042094</v>
      </c>
      <c r="S79" s="116">
        <v>91.135045567522781</v>
      </c>
      <c r="T79" s="116">
        <v>106.44031258420911</v>
      </c>
    </row>
    <row r="80" spans="1:20" s="27" customFormat="1" ht="12.75">
      <c r="A80" s="105">
        <v>5</v>
      </c>
      <c r="B80" s="105">
        <v>3</v>
      </c>
      <c r="C80" s="106">
        <v>3</v>
      </c>
      <c r="D80" s="95">
        <v>362004</v>
      </c>
      <c r="E80" s="45" t="s">
        <v>238</v>
      </c>
      <c r="F80" s="116">
        <v>565.48856548856554</v>
      </c>
      <c r="G80" s="116">
        <v>565.60037088548916</v>
      </c>
      <c r="H80" s="116">
        <v>565.54142919772028</v>
      </c>
      <c r="I80" s="116">
        <v>374.22037422037425</v>
      </c>
      <c r="J80" s="116">
        <v>278.16411682892914</v>
      </c>
      <c r="K80" s="116">
        <v>328.80315651030253</v>
      </c>
      <c r="L80" s="116">
        <v>191.26819126819129</v>
      </c>
      <c r="M80" s="116">
        <v>287.43625405656002</v>
      </c>
      <c r="N80" s="116">
        <v>236.7382726874178</v>
      </c>
      <c r="O80" s="116">
        <v>91.476091476091483</v>
      </c>
      <c r="P80" s="116">
        <v>129.80992118683358</v>
      </c>
      <c r="Q80" s="116">
        <v>109.60105217010083</v>
      </c>
      <c r="R80" s="116">
        <v>99.792099792099805</v>
      </c>
      <c r="S80" s="116">
        <v>157.6263328697265</v>
      </c>
      <c r="T80" s="116">
        <v>127.13722051731698</v>
      </c>
    </row>
    <row r="81" spans="1:20" s="27" customFormat="1" ht="12.75">
      <c r="A81" s="105">
        <v>5</v>
      </c>
      <c r="B81" s="105">
        <v>3</v>
      </c>
      <c r="C81" s="106">
        <v>3</v>
      </c>
      <c r="D81" s="95">
        <v>362012</v>
      </c>
      <c r="E81" s="45" t="s">
        <v>64</v>
      </c>
      <c r="F81" s="116">
        <v>295.88431590656285</v>
      </c>
      <c r="G81" s="116">
        <v>196.58929417337754</v>
      </c>
      <c r="H81" s="116">
        <v>247.79167144659863</v>
      </c>
      <c r="I81" s="116">
        <v>180.20022246941045</v>
      </c>
      <c r="J81" s="116">
        <v>111.32164850781621</v>
      </c>
      <c r="K81" s="116">
        <v>146.83950900539176</v>
      </c>
      <c r="L81" s="116">
        <v>115.68409343715238</v>
      </c>
      <c r="M81" s="116">
        <v>85.267645665561346</v>
      </c>
      <c r="N81" s="116">
        <v>100.95216244120684</v>
      </c>
      <c r="O81" s="116">
        <v>44.493882091212456</v>
      </c>
      <c r="P81" s="116">
        <v>42.633822832780673</v>
      </c>
      <c r="Q81" s="116">
        <v>43.592979235975683</v>
      </c>
      <c r="R81" s="116">
        <v>71.190211345939943</v>
      </c>
      <c r="S81" s="116">
        <v>42.633822832780673</v>
      </c>
      <c r="T81" s="116">
        <v>57.359183205231155</v>
      </c>
    </row>
    <row r="82" spans="1:20" s="27" customFormat="1" ht="12.75">
      <c r="A82" s="105">
        <v>5</v>
      </c>
      <c r="B82" s="105">
        <v>3</v>
      </c>
      <c r="C82" s="110">
        <v>3</v>
      </c>
      <c r="D82" s="95">
        <v>362016</v>
      </c>
      <c r="E82" s="45" t="s">
        <v>239</v>
      </c>
      <c r="F82" s="116">
        <v>869.17960088691791</v>
      </c>
      <c r="G82" s="116">
        <v>600.27285129604365</v>
      </c>
      <c r="H82" s="116">
        <v>736.41670408621462</v>
      </c>
      <c r="I82" s="116">
        <v>589.80044345898011</v>
      </c>
      <c r="J82" s="116">
        <v>377.4442928603911</v>
      </c>
      <c r="K82" s="116">
        <v>484.95734171531205</v>
      </c>
      <c r="L82" s="116">
        <v>279.37915742793791</v>
      </c>
      <c r="M82" s="116">
        <v>222.82855843565255</v>
      </c>
      <c r="N82" s="116">
        <v>251.45936237090254</v>
      </c>
      <c r="O82" s="116">
        <v>164.07982261640797</v>
      </c>
      <c r="P82" s="116">
        <v>145.52069122328331</v>
      </c>
      <c r="Q82" s="116">
        <v>154.91692860350247</v>
      </c>
      <c r="R82" s="116">
        <v>115.29933481152995</v>
      </c>
      <c r="S82" s="116">
        <v>77.30786721236926</v>
      </c>
      <c r="T82" s="116">
        <v>96.542433767400084</v>
      </c>
    </row>
    <row r="83" spans="1:20" s="27" customFormat="1" ht="12.75">
      <c r="A83" s="105">
        <v>5</v>
      </c>
      <c r="B83" s="105">
        <v>3</v>
      </c>
      <c r="C83" s="106">
        <v>3</v>
      </c>
      <c r="D83" s="95">
        <v>154008</v>
      </c>
      <c r="E83" s="45" t="s">
        <v>25</v>
      </c>
      <c r="F83" s="116">
        <v>396.00873090115374</v>
      </c>
      <c r="G83" s="116">
        <v>343.30387491502375</v>
      </c>
      <c r="H83" s="116">
        <v>370.79199869897542</v>
      </c>
      <c r="I83" s="116">
        <v>183.97256002494547</v>
      </c>
      <c r="J83" s="116">
        <v>149.55812372535689</v>
      </c>
      <c r="K83" s="116">
        <v>167.50691169295823</v>
      </c>
      <c r="L83" s="116">
        <v>212.03617087620827</v>
      </c>
      <c r="M83" s="116">
        <v>193.74575118966689</v>
      </c>
      <c r="N83" s="116">
        <v>203.28508700601725</v>
      </c>
      <c r="O83" s="116">
        <v>99.781727471156842</v>
      </c>
      <c r="P83" s="116">
        <v>118.96668932698844</v>
      </c>
      <c r="Q83" s="116">
        <v>108.96080663522524</v>
      </c>
      <c r="R83" s="116">
        <v>112.25444340505145</v>
      </c>
      <c r="S83" s="116">
        <v>74.779061862678446</v>
      </c>
      <c r="T83" s="116">
        <v>94.32428037079201</v>
      </c>
    </row>
    <row r="84" spans="1:20" s="27" customFormat="1" ht="12.75">
      <c r="A84" s="105">
        <v>5</v>
      </c>
      <c r="B84" s="105">
        <v>3</v>
      </c>
      <c r="C84" s="106">
        <v>3</v>
      </c>
      <c r="D84" s="95">
        <v>954008</v>
      </c>
      <c r="E84" s="45" t="s">
        <v>138</v>
      </c>
      <c r="F84" s="116">
        <v>505.74712643678163</v>
      </c>
      <c r="G84" s="116">
        <v>483.69565217391312</v>
      </c>
      <c r="H84" s="116">
        <v>495.06254114549046</v>
      </c>
      <c r="I84" s="116">
        <v>301.40485312899102</v>
      </c>
      <c r="J84" s="116">
        <v>293.4782608695653</v>
      </c>
      <c r="K84" s="116">
        <v>297.5641869651086</v>
      </c>
      <c r="L84" s="116">
        <v>204.34227330779055</v>
      </c>
      <c r="M84" s="116">
        <v>190.21739130434784</v>
      </c>
      <c r="N84" s="116">
        <v>197.49835418038185</v>
      </c>
      <c r="O84" s="116">
        <v>68.965517241379303</v>
      </c>
      <c r="P84" s="116">
        <v>108.69565217391305</v>
      </c>
      <c r="Q84" s="116">
        <v>88.215931533903884</v>
      </c>
      <c r="R84" s="116">
        <v>135.37675606641125</v>
      </c>
      <c r="S84" s="116">
        <v>81.521739130434781</v>
      </c>
      <c r="T84" s="116">
        <v>109.28242264647794</v>
      </c>
    </row>
    <row r="85" spans="1:20" s="27" customFormat="1" ht="12.75">
      <c r="A85" s="105">
        <v>5</v>
      </c>
      <c r="B85" s="105">
        <v>3</v>
      </c>
      <c r="C85" s="106">
        <v>3</v>
      </c>
      <c r="D85" s="95">
        <v>362020</v>
      </c>
      <c r="E85" s="45" t="s">
        <v>65</v>
      </c>
      <c r="F85" s="116">
        <v>337.03329969727548</v>
      </c>
      <c r="G85" s="116">
        <v>309.48200175592626</v>
      </c>
      <c r="H85" s="116">
        <v>323.83555882662182</v>
      </c>
      <c r="I85" s="116">
        <v>209.88900100908171</v>
      </c>
      <c r="J85" s="116">
        <v>215.10096575943808</v>
      </c>
      <c r="K85" s="116">
        <v>212.38565871096625</v>
      </c>
      <c r="L85" s="116">
        <v>127.14429868819373</v>
      </c>
      <c r="M85" s="116">
        <v>94.381035996488151</v>
      </c>
      <c r="N85" s="116">
        <v>111.44990011565557</v>
      </c>
      <c r="O85" s="116">
        <v>40.363269424823415</v>
      </c>
      <c r="P85" s="116">
        <v>43.89815627743635</v>
      </c>
      <c r="Q85" s="116">
        <v>42.056566081379458</v>
      </c>
      <c r="R85" s="116">
        <v>86.781029263370314</v>
      </c>
      <c r="S85" s="116">
        <v>50.482879719051802</v>
      </c>
      <c r="T85" s="116">
        <v>69.393334034276108</v>
      </c>
    </row>
    <row r="86" spans="1:20" s="27" customFormat="1" ht="12.75">
      <c r="A86" s="105">
        <v>5</v>
      </c>
      <c r="B86" s="105">
        <v>3</v>
      </c>
      <c r="C86" s="106">
        <v>3</v>
      </c>
      <c r="D86" s="95">
        <v>370012</v>
      </c>
      <c r="E86" s="45" t="s">
        <v>72</v>
      </c>
      <c r="F86" s="116">
        <v>697.0082749840866</v>
      </c>
      <c r="G86" s="116">
        <v>586.06708440840407</v>
      </c>
      <c r="H86" s="116">
        <v>645.60204953031598</v>
      </c>
      <c r="I86" s="116">
        <v>480.58561425843408</v>
      </c>
      <c r="J86" s="116">
        <v>398.08330261702918</v>
      </c>
      <c r="K86" s="116">
        <v>442.35695986336464</v>
      </c>
      <c r="L86" s="116">
        <v>216.42266072565246</v>
      </c>
      <c r="M86" s="116">
        <v>187.98378179137487</v>
      </c>
      <c r="N86" s="116">
        <v>203.24508966695132</v>
      </c>
      <c r="O86" s="116">
        <v>92.297899427116491</v>
      </c>
      <c r="P86" s="116">
        <v>84.776999631404351</v>
      </c>
      <c r="Q86" s="116">
        <v>88.812980358667815</v>
      </c>
      <c r="R86" s="116">
        <v>124.12476129853597</v>
      </c>
      <c r="S86" s="116">
        <v>103.20678215997052</v>
      </c>
      <c r="T86" s="116">
        <v>114.43210930828353</v>
      </c>
    </row>
    <row r="87" spans="1:20" s="27" customFormat="1" ht="12.75">
      <c r="A87" s="105">
        <v>5</v>
      </c>
      <c r="B87" s="105">
        <v>3</v>
      </c>
      <c r="C87" s="106">
        <v>3</v>
      </c>
      <c r="D87" s="95">
        <v>154012</v>
      </c>
      <c r="E87" s="45" t="s">
        <v>26</v>
      </c>
      <c r="F87" s="116">
        <v>756.05434140578848</v>
      </c>
      <c r="G87" s="116">
        <v>754.6563904945408</v>
      </c>
      <c r="H87" s="116">
        <v>755.38461538461536</v>
      </c>
      <c r="I87" s="116">
        <v>519.78735971647973</v>
      </c>
      <c r="J87" s="116">
        <v>488.11817597944764</v>
      </c>
      <c r="K87" s="116">
        <v>504.61538461538458</v>
      </c>
      <c r="L87" s="116">
        <v>236.26698168930892</v>
      </c>
      <c r="M87" s="116">
        <v>266.53821451509316</v>
      </c>
      <c r="N87" s="116">
        <v>250.76923076923077</v>
      </c>
      <c r="O87" s="116">
        <v>103.36680448907265</v>
      </c>
      <c r="P87" s="116">
        <v>134.8747591522158</v>
      </c>
      <c r="Q87" s="116">
        <v>118.46153846153847</v>
      </c>
      <c r="R87" s="116">
        <v>132.90017720023627</v>
      </c>
      <c r="S87" s="116">
        <v>131.6634553628773</v>
      </c>
      <c r="T87" s="116">
        <v>132.30769230769229</v>
      </c>
    </row>
    <row r="88" spans="1:20" s="27" customFormat="1" ht="12.75">
      <c r="A88" s="105">
        <v>5</v>
      </c>
      <c r="B88" s="105">
        <v>3</v>
      </c>
      <c r="C88" s="106">
        <v>3</v>
      </c>
      <c r="D88" s="95">
        <v>154016</v>
      </c>
      <c r="E88" s="45" t="s">
        <v>27</v>
      </c>
      <c r="F88" s="116">
        <v>479.45205479452051</v>
      </c>
      <c r="G88" s="116">
        <v>412.3405517650549</v>
      </c>
      <c r="H88" s="116">
        <v>447.22973935336847</v>
      </c>
      <c r="I88" s="116">
        <v>232.87671232876718</v>
      </c>
      <c r="J88" s="116">
        <v>175.0222485909226</v>
      </c>
      <c r="K88" s="116">
        <v>205.09898874804162</v>
      </c>
      <c r="L88" s="116">
        <v>246.57534246575341</v>
      </c>
      <c r="M88" s="116">
        <v>237.3183031741323</v>
      </c>
      <c r="N88" s="116">
        <v>242.13075060532688</v>
      </c>
      <c r="O88" s="116">
        <v>136.98630136986301</v>
      </c>
      <c r="P88" s="116">
        <v>121.62563037674281</v>
      </c>
      <c r="Q88" s="116">
        <v>129.61116650049851</v>
      </c>
      <c r="R88" s="116">
        <v>109.58904109589041</v>
      </c>
      <c r="S88" s="116">
        <v>115.69267279738952</v>
      </c>
      <c r="T88" s="116">
        <v>112.51958410482837</v>
      </c>
    </row>
    <row r="89" spans="1:20" s="27" customFormat="1" ht="12.75">
      <c r="A89" s="105">
        <v>5</v>
      </c>
      <c r="B89" s="105">
        <v>3</v>
      </c>
      <c r="C89" s="106">
        <v>3</v>
      </c>
      <c r="D89" s="95">
        <v>566012</v>
      </c>
      <c r="E89" s="45" t="s">
        <v>115</v>
      </c>
      <c r="F89" s="116">
        <v>248.75621890547265</v>
      </c>
      <c r="G89" s="116">
        <v>190.38076152304612</v>
      </c>
      <c r="H89" s="116">
        <v>220.38232071106782</v>
      </c>
      <c r="I89" s="116">
        <v>144.515517649846</v>
      </c>
      <c r="J89" s="116">
        <v>130.26052104208415</v>
      </c>
      <c r="K89" s="116">
        <v>137.58675270911971</v>
      </c>
      <c r="L89" s="116">
        <v>104.24070125562663</v>
      </c>
      <c r="M89" s="116">
        <v>60.120240480961925</v>
      </c>
      <c r="N89" s="116">
        <v>82.795568001948141</v>
      </c>
      <c r="O89" s="116">
        <v>49.751243781094523</v>
      </c>
      <c r="P89" s="116">
        <v>30.060120240480963</v>
      </c>
      <c r="Q89" s="116">
        <v>40.180202118592476</v>
      </c>
      <c r="R89" s="116">
        <v>54.489457474532095</v>
      </c>
      <c r="S89" s="116">
        <v>30.060120240480963</v>
      </c>
      <c r="T89" s="116">
        <v>42.615365883355658</v>
      </c>
    </row>
    <row r="90" spans="1:20" s="27" customFormat="1" ht="12.75">
      <c r="A90" s="105">
        <v>5</v>
      </c>
      <c r="B90" s="105">
        <v>3</v>
      </c>
      <c r="C90" s="106">
        <v>3</v>
      </c>
      <c r="D90" s="95">
        <v>554020</v>
      </c>
      <c r="E90" s="45" t="s">
        <v>101</v>
      </c>
      <c r="F90" s="116">
        <v>436.74176776429795</v>
      </c>
      <c r="G90" s="116">
        <v>394.08866995073902</v>
      </c>
      <c r="H90" s="116">
        <v>415.96302550884366</v>
      </c>
      <c r="I90" s="116">
        <v>261.69844020797217</v>
      </c>
      <c r="J90" s="116">
        <v>202.51778872468532</v>
      </c>
      <c r="K90" s="116">
        <v>232.8681894942672</v>
      </c>
      <c r="L90" s="116">
        <v>175.04332755632581</v>
      </c>
      <c r="M90" s="116">
        <v>191.57088122605367</v>
      </c>
      <c r="N90" s="116">
        <v>183.09483601457649</v>
      </c>
      <c r="O90" s="116">
        <v>123.05025996533796</v>
      </c>
      <c r="P90" s="116">
        <v>131.36288998357963</v>
      </c>
      <c r="Q90" s="116">
        <v>127.09981334992446</v>
      </c>
      <c r="R90" s="116">
        <v>51.993067590987863</v>
      </c>
      <c r="S90" s="116">
        <v>60.207991242474023</v>
      </c>
      <c r="T90" s="116">
        <v>55.995022664652041</v>
      </c>
    </row>
    <row r="91" spans="1:20" s="27" customFormat="1" ht="12.75">
      <c r="A91" s="105">
        <v>5</v>
      </c>
      <c r="B91" s="105">
        <v>3</v>
      </c>
      <c r="C91" s="106">
        <v>3</v>
      </c>
      <c r="D91" s="95">
        <v>374012</v>
      </c>
      <c r="E91" s="45" t="s">
        <v>75</v>
      </c>
      <c r="F91" s="116">
        <v>728.87907233572594</v>
      </c>
      <c r="G91" s="116">
        <v>603.43165606323498</v>
      </c>
      <c r="H91" s="116">
        <v>667.60828625235399</v>
      </c>
      <c r="I91" s="116">
        <v>489.60058899318955</v>
      </c>
      <c r="J91" s="116">
        <v>399.07460960092538</v>
      </c>
      <c r="K91" s="116">
        <v>445.38606403013171</v>
      </c>
      <c r="L91" s="116">
        <v>239.27848334253636</v>
      </c>
      <c r="M91" s="116">
        <v>204.35704646230963</v>
      </c>
      <c r="N91" s="116">
        <v>222.22222222222223</v>
      </c>
      <c r="O91" s="116">
        <v>110.43622308117062</v>
      </c>
      <c r="P91" s="116">
        <v>107.96221322537112</v>
      </c>
      <c r="Q91" s="116">
        <v>109.22787193973633</v>
      </c>
      <c r="R91" s="116">
        <v>128.84226026136574</v>
      </c>
      <c r="S91" s="116">
        <v>96.394833236938496</v>
      </c>
      <c r="T91" s="116">
        <v>112.99435028248587</v>
      </c>
    </row>
    <row r="92" spans="1:20" s="27" customFormat="1" ht="12.75">
      <c r="A92" s="105">
        <v>5</v>
      </c>
      <c r="B92" s="105">
        <v>3</v>
      </c>
      <c r="C92" s="106">
        <v>3</v>
      </c>
      <c r="D92" s="95">
        <v>158008</v>
      </c>
      <c r="E92" s="45" t="s">
        <v>31</v>
      </c>
      <c r="F92" s="116">
        <v>283.59216745442268</v>
      </c>
      <c r="G92" s="116">
        <v>218.87824897400822</v>
      </c>
      <c r="H92" s="116">
        <v>251.44410465511382</v>
      </c>
      <c r="I92" s="116">
        <v>155.30047265361242</v>
      </c>
      <c r="J92" s="116">
        <v>126.53898768809849</v>
      </c>
      <c r="K92" s="116">
        <v>141.01257220523274</v>
      </c>
      <c r="L92" s="116">
        <v>128.29169480081026</v>
      </c>
      <c r="M92" s="116">
        <v>92.339261285909714</v>
      </c>
      <c r="N92" s="116">
        <v>110.43153244988108</v>
      </c>
      <c r="O92" s="116">
        <v>37.13706954760297</v>
      </c>
      <c r="P92" s="116">
        <v>54.719562243502054</v>
      </c>
      <c r="Q92" s="116">
        <v>45.871559633027523</v>
      </c>
      <c r="R92" s="116">
        <v>91.154625253207314</v>
      </c>
      <c r="S92" s="116">
        <v>37.61969904240766</v>
      </c>
      <c r="T92" s="116">
        <v>64.559972816853559</v>
      </c>
    </row>
    <row r="93" spans="1:20" s="27" customFormat="1" ht="12.75">
      <c r="A93" s="105">
        <v>5</v>
      </c>
      <c r="B93" s="105">
        <v>3</v>
      </c>
      <c r="C93" s="106">
        <v>3</v>
      </c>
      <c r="D93" s="95">
        <v>158012</v>
      </c>
      <c r="E93" s="45" t="s">
        <v>32</v>
      </c>
      <c r="F93" s="116">
        <v>471.56227501799867</v>
      </c>
      <c r="G93" s="116">
        <v>481.73424327579289</v>
      </c>
      <c r="H93" s="116">
        <v>476.37122793699007</v>
      </c>
      <c r="I93" s="116">
        <v>345.57235421166314</v>
      </c>
      <c r="J93" s="116">
        <v>345.24287434765159</v>
      </c>
      <c r="K93" s="116">
        <v>345.41658758777766</v>
      </c>
      <c r="L93" s="116">
        <v>125.9899208063355</v>
      </c>
      <c r="M93" s="116">
        <v>136.4913689281413</v>
      </c>
      <c r="N93" s="116">
        <v>130.95464034921238</v>
      </c>
      <c r="O93" s="116">
        <v>53.995680345572353</v>
      </c>
      <c r="P93" s="116">
        <v>84.303492573263753</v>
      </c>
      <c r="Q93" s="116">
        <v>68.324160182197758</v>
      </c>
      <c r="R93" s="116">
        <v>71.994240460763137</v>
      </c>
      <c r="S93" s="116">
        <v>52.187876354877567</v>
      </c>
      <c r="T93" s="116">
        <v>62.630480167014618</v>
      </c>
    </row>
    <row r="94" spans="1:20" s="27" customFormat="1" ht="12.75">
      <c r="A94" s="105">
        <v>5</v>
      </c>
      <c r="B94" s="105">
        <v>3</v>
      </c>
      <c r="C94" s="106">
        <v>3</v>
      </c>
      <c r="D94" s="95">
        <v>334016</v>
      </c>
      <c r="E94" s="45" t="s">
        <v>59</v>
      </c>
      <c r="F94" s="116">
        <v>718.99736147757255</v>
      </c>
      <c r="G94" s="116">
        <v>684.02366863905331</v>
      </c>
      <c r="H94" s="116">
        <v>702.15433717086512</v>
      </c>
      <c r="I94" s="116">
        <v>492.52418645558487</v>
      </c>
      <c r="J94" s="116">
        <v>404.73372781065081</v>
      </c>
      <c r="K94" s="116">
        <v>450.24507010144765</v>
      </c>
      <c r="L94" s="116">
        <v>226.47317502198769</v>
      </c>
      <c r="M94" s="116">
        <v>279.28994082840239</v>
      </c>
      <c r="N94" s="116">
        <v>251.90926706941755</v>
      </c>
      <c r="O94" s="116">
        <v>134.12489006156554</v>
      </c>
      <c r="P94" s="116">
        <v>160.94674556213016</v>
      </c>
      <c r="Q94" s="116">
        <v>147.04206086857405</v>
      </c>
      <c r="R94" s="116">
        <v>92.348284960422177</v>
      </c>
      <c r="S94" s="116">
        <v>118.34319526627219</v>
      </c>
      <c r="T94" s="116">
        <v>104.8672062008435</v>
      </c>
    </row>
    <row r="95" spans="1:20" s="27" customFormat="1" ht="12.75">
      <c r="A95" s="105">
        <v>5</v>
      </c>
      <c r="B95" s="105">
        <v>3</v>
      </c>
      <c r="C95" s="106">
        <v>3</v>
      </c>
      <c r="D95" s="95">
        <v>166012</v>
      </c>
      <c r="E95" s="45" t="s">
        <v>45</v>
      </c>
      <c r="F95" s="116">
        <v>200.23909145248055</v>
      </c>
      <c r="G95" s="116">
        <v>248.58401510383891</v>
      </c>
      <c r="H95" s="116">
        <v>223.78908645003065</v>
      </c>
      <c r="I95" s="116">
        <v>116.55708308427972</v>
      </c>
      <c r="J95" s="116">
        <v>135.30522341095028</v>
      </c>
      <c r="K95" s="116">
        <v>125.68976088289392</v>
      </c>
      <c r="L95" s="116">
        <v>83.682008368200826</v>
      </c>
      <c r="M95" s="116">
        <v>113.27879169288862</v>
      </c>
      <c r="N95" s="116">
        <v>98.099325567136717</v>
      </c>
      <c r="O95" s="116">
        <v>35.863717872086077</v>
      </c>
      <c r="P95" s="116">
        <v>59.786028949024548</v>
      </c>
      <c r="Q95" s="116">
        <v>47.516860821581851</v>
      </c>
      <c r="R95" s="116">
        <v>47.818290496114763</v>
      </c>
      <c r="S95" s="116">
        <v>53.49276274386407</v>
      </c>
      <c r="T95" s="116">
        <v>50.582464745554873</v>
      </c>
    </row>
    <row r="96" spans="1:20" s="27" customFormat="1" ht="12.75">
      <c r="A96" s="105">
        <v>5</v>
      </c>
      <c r="B96" s="105">
        <v>3</v>
      </c>
      <c r="C96" s="106">
        <v>3</v>
      </c>
      <c r="D96" s="95">
        <v>766040</v>
      </c>
      <c r="E96" s="45" t="s">
        <v>127</v>
      </c>
      <c r="F96" s="116">
        <v>384.25271098538423</v>
      </c>
      <c r="G96" s="116">
        <v>272.88514016373108</v>
      </c>
      <c r="H96" s="116">
        <v>329.98912123776142</v>
      </c>
      <c r="I96" s="116">
        <v>256.95426685525695</v>
      </c>
      <c r="J96" s="116">
        <v>166.2118580997271</v>
      </c>
      <c r="K96" s="116">
        <v>212.74023933276925</v>
      </c>
      <c r="L96" s="116">
        <v>127.29844413012731</v>
      </c>
      <c r="M96" s="116">
        <v>106.67328206400397</v>
      </c>
      <c r="N96" s="116">
        <v>117.24888190499215</v>
      </c>
      <c r="O96" s="116">
        <v>63.649222065063654</v>
      </c>
      <c r="P96" s="116">
        <v>47.134706028280824</v>
      </c>
      <c r="Q96" s="116">
        <v>55.602562552882873</v>
      </c>
      <c r="R96" s="116">
        <v>63.649222065063661</v>
      </c>
      <c r="S96" s="116">
        <v>59.538576035723146</v>
      </c>
      <c r="T96" s="116">
        <v>61.646319352109273</v>
      </c>
    </row>
    <row r="97" spans="1:20" s="27" customFormat="1" ht="12.75">
      <c r="A97" s="105">
        <v>5</v>
      </c>
      <c r="B97" s="105">
        <v>3</v>
      </c>
      <c r="C97" s="106">
        <v>3</v>
      </c>
      <c r="D97" s="95">
        <v>766044</v>
      </c>
      <c r="E97" s="45" t="s">
        <v>128</v>
      </c>
      <c r="F97" s="116">
        <v>299.05178701677607</v>
      </c>
      <c r="G97" s="116">
        <v>275.43993879112469</v>
      </c>
      <c r="H97" s="116">
        <v>287.52800597460794</v>
      </c>
      <c r="I97" s="116">
        <v>189.64259664478485</v>
      </c>
      <c r="J97" s="116">
        <v>150.47181841366998</v>
      </c>
      <c r="K97" s="116">
        <v>170.52526761264627</v>
      </c>
      <c r="L97" s="116">
        <v>109.40919037199124</v>
      </c>
      <c r="M97" s="116">
        <v>124.96812037745472</v>
      </c>
      <c r="N97" s="116">
        <v>117.00273836196166</v>
      </c>
      <c r="O97" s="116">
        <v>77.802090931193774</v>
      </c>
      <c r="P97" s="116">
        <v>73.960724305024229</v>
      </c>
      <c r="Q97" s="116">
        <v>75.927308937017671</v>
      </c>
      <c r="R97" s="116">
        <v>31.607099440797469</v>
      </c>
      <c r="S97" s="116">
        <v>51.007396072430502</v>
      </c>
      <c r="T97" s="116">
        <v>41.075429424943991</v>
      </c>
    </row>
    <row r="98" spans="1:20" s="27" customFormat="1" ht="12.75">
      <c r="A98" s="105">
        <v>5</v>
      </c>
      <c r="B98" s="105">
        <v>3</v>
      </c>
      <c r="C98" s="106">
        <v>3</v>
      </c>
      <c r="D98" s="95">
        <v>758024</v>
      </c>
      <c r="E98" s="45" t="s">
        <v>124</v>
      </c>
      <c r="F98" s="116">
        <v>348.01654903869559</v>
      </c>
      <c r="G98" s="116">
        <v>264.8832939942302</v>
      </c>
      <c r="H98" s="116">
        <v>308.00302953799542</v>
      </c>
      <c r="I98" s="116">
        <v>206.86298369432947</v>
      </c>
      <c r="J98" s="116">
        <v>183.58248098610011</v>
      </c>
      <c r="K98" s="116">
        <v>195.65766220651346</v>
      </c>
      <c r="L98" s="116">
        <v>141.15356534436603</v>
      </c>
      <c r="M98" s="116">
        <v>81.300813008130092</v>
      </c>
      <c r="N98" s="116">
        <v>112.34536733148195</v>
      </c>
      <c r="O98" s="116">
        <v>68.143100511073257</v>
      </c>
      <c r="P98" s="116">
        <v>44.584316810910046</v>
      </c>
      <c r="Q98" s="116">
        <v>56.803837414794245</v>
      </c>
      <c r="R98" s="116">
        <v>73.010464833292772</v>
      </c>
      <c r="S98" s="116">
        <v>36.716496197220039</v>
      </c>
      <c r="T98" s="116">
        <v>55.541529916687701</v>
      </c>
    </row>
    <row r="99" spans="1:20" s="27" customFormat="1" ht="12.75">
      <c r="A99" s="105">
        <v>5</v>
      </c>
      <c r="B99" s="105">
        <v>3</v>
      </c>
      <c r="C99" s="106">
        <v>3</v>
      </c>
      <c r="D99" s="95">
        <v>382032</v>
      </c>
      <c r="E99" s="45" t="s">
        <v>89</v>
      </c>
      <c r="F99" s="116">
        <v>492.23778871639524</v>
      </c>
      <c r="G99" s="116">
        <v>402.82392026578083</v>
      </c>
      <c r="H99" s="116">
        <v>449.59397900574368</v>
      </c>
      <c r="I99" s="116">
        <v>386.21734191594095</v>
      </c>
      <c r="J99" s="116">
        <v>319.76744186046523</v>
      </c>
      <c r="K99" s="116">
        <v>354.52564864329571</v>
      </c>
      <c r="L99" s="116">
        <v>106.02044680045438</v>
      </c>
      <c r="M99" s="116">
        <v>83.056478405315616</v>
      </c>
      <c r="N99" s="116">
        <v>95.068330362448009</v>
      </c>
      <c r="O99" s="116">
        <v>34.078000757288905</v>
      </c>
      <c r="P99" s="116">
        <v>24.916943521594682</v>
      </c>
      <c r="Q99" s="116">
        <v>29.708853238265004</v>
      </c>
      <c r="R99" s="116">
        <v>71.942446043165475</v>
      </c>
      <c r="S99" s="116">
        <v>58.139534883720927</v>
      </c>
      <c r="T99" s="116">
        <v>65.359477124183002</v>
      </c>
    </row>
    <row r="100" spans="1:20" s="27" customFormat="1" ht="12.75">
      <c r="A100" s="105">
        <v>5</v>
      </c>
      <c r="B100" s="105">
        <v>3</v>
      </c>
      <c r="C100" s="106">
        <v>3</v>
      </c>
      <c r="D100" s="95">
        <v>158024</v>
      </c>
      <c r="E100" s="45" t="s">
        <v>35</v>
      </c>
      <c r="F100" s="116">
        <v>453.09821209894687</v>
      </c>
      <c r="G100" s="116">
        <v>482.43314105925532</v>
      </c>
      <c r="H100" s="116">
        <v>467.26605039888562</v>
      </c>
      <c r="I100" s="116">
        <v>325.74087680626985</v>
      </c>
      <c r="J100" s="116">
        <v>327.73990561090716</v>
      </c>
      <c r="K100" s="116">
        <v>326.70634418133471</v>
      </c>
      <c r="L100" s="116">
        <v>127.35733529267695</v>
      </c>
      <c r="M100" s="116">
        <v>154.69323544834822</v>
      </c>
      <c r="N100" s="116">
        <v>140.55970621755097</v>
      </c>
      <c r="O100" s="116">
        <v>66.127847171197644</v>
      </c>
      <c r="P100" s="116">
        <v>62.926061877294181</v>
      </c>
      <c r="Q100" s="116">
        <v>64.581486640496394</v>
      </c>
      <c r="R100" s="116">
        <v>61.229488121479299</v>
      </c>
      <c r="S100" s="116">
        <v>91.76717357105403</v>
      </c>
      <c r="T100" s="116">
        <v>75.978219577054588</v>
      </c>
    </row>
    <row r="101" spans="1:20" s="27" customFormat="1" ht="12.75">
      <c r="A101" s="105">
        <v>5</v>
      </c>
      <c r="B101" s="105">
        <v>3</v>
      </c>
      <c r="C101" s="106">
        <v>3</v>
      </c>
      <c r="D101" s="95">
        <v>166016</v>
      </c>
      <c r="E101" s="45" t="s">
        <v>255</v>
      </c>
      <c r="F101" s="116">
        <v>595.00959692898277</v>
      </c>
      <c r="G101" s="116">
        <v>484.07973077918712</v>
      </c>
      <c r="H101" s="116">
        <v>541.65110197982813</v>
      </c>
      <c r="I101" s="116">
        <v>335.8925143953935</v>
      </c>
      <c r="J101" s="116">
        <v>282.16412114936577</v>
      </c>
      <c r="K101" s="116">
        <v>310.04856182293611</v>
      </c>
      <c r="L101" s="116">
        <v>259.11708253358927</v>
      </c>
      <c r="M101" s="116">
        <v>201.9156096298214</v>
      </c>
      <c r="N101" s="116">
        <v>231.60254015689205</v>
      </c>
      <c r="O101" s="116">
        <v>131.95777351247602</v>
      </c>
      <c r="P101" s="116">
        <v>119.0784364483562</v>
      </c>
      <c r="Q101" s="116">
        <v>125.76266965508655</v>
      </c>
      <c r="R101" s="116">
        <v>127.15930902111324</v>
      </c>
      <c r="S101" s="116">
        <v>82.837173181465189</v>
      </c>
      <c r="T101" s="116">
        <v>105.83987050180551</v>
      </c>
    </row>
    <row r="102" spans="1:20" s="27" customFormat="1" ht="12.75">
      <c r="A102" s="105">
        <v>5</v>
      </c>
      <c r="B102" s="105">
        <v>3</v>
      </c>
      <c r="C102" s="106">
        <v>3</v>
      </c>
      <c r="D102" s="95">
        <v>978028</v>
      </c>
      <c r="E102" s="45" t="s">
        <v>163</v>
      </c>
      <c r="F102" s="116">
        <v>896.73913043478251</v>
      </c>
      <c r="G102" s="116">
        <v>832.11322596388482</v>
      </c>
      <c r="H102" s="116">
        <v>865.63307493540049</v>
      </c>
      <c r="I102" s="116">
        <v>672.55434782608688</v>
      </c>
      <c r="J102" s="116">
        <v>561.24938994631532</v>
      </c>
      <c r="K102" s="116">
        <v>618.9805027014329</v>
      </c>
      <c r="L102" s="116">
        <v>224.18478260869563</v>
      </c>
      <c r="M102" s="116">
        <v>270.8638360175695</v>
      </c>
      <c r="N102" s="116">
        <v>246.65257223396756</v>
      </c>
      <c r="O102" s="116">
        <v>58.876811594202898</v>
      </c>
      <c r="P102" s="116">
        <v>73.206442166910691</v>
      </c>
      <c r="Q102" s="116">
        <v>65.774019262391363</v>
      </c>
      <c r="R102" s="116">
        <v>165.30797101449275</v>
      </c>
      <c r="S102" s="116">
        <v>197.65739385065879</v>
      </c>
      <c r="T102" s="116">
        <v>180.87855297157617</v>
      </c>
    </row>
    <row r="103" spans="1:20" s="27" customFormat="1" ht="12.75">
      <c r="A103" s="105">
        <v>5</v>
      </c>
      <c r="B103" s="105">
        <v>3</v>
      </c>
      <c r="C103" s="106">
        <v>3</v>
      </c>
      <c r="D103" s="95">
        <v>974040</v>
      </c>
      <c r="E103" s="45" t="s">
        <v>158</v>
      </c>
      <c r="F103" s="116">
        <v>456.50832819247381</v>
      </c>
      <c r="G103" s="116">
        <v>452.01371036846604</v>
      </c>
      <c r="H103" s="116">
        <v>454.3069982163467</v>
      </c>
      <c r="I103" s="116">
        <v>261.155665227226</v>
      </c>
      <c r="J103" s="116">
        <v>246.35818337617823</v>
      </c>
      <c r="K103" s="116">
        <v>253.90829923407827</v>
      </c>
      <c r="L103" s="116">
        <v>195.35266296524779</v>
      </c>
      <c r="M103" s="116">
        <v>205.65552699228786</v>
      </c>
      <c r="N103" s="116">
        <v>200.39869898226834</v>
      </c>
      <c r="O103" s="116">
        <v>96.648159572280491</v>
      </c>
      <c r="P103" s="116">
        <v>79.263067694944311</v>
      </c>
      <c r="Q103" s="116">
        <v>88.133459238275094</v>
      </c>
      <c r="R103" s="116">
        <v>98.704503392967311</v>
      </c>
      <c r="S103" s="116">
        <v>126.39245929734358</v>
      </c>
      <c r="T103" s="116">
        <v>112.26523974399325</v>
      </c>
    </row>
    <row r="104" spans="1:20" s="27" customFormat="1" ht="12.75">
      <c r="A104" s="105">
        <v>5</v>
      </c>
      <c r="B104" s="105">
        <v>3</v>
      </c>
      <c r="C104" s="106">
        <v>3</v>
      </c>
      <c r="D104" s="95">
        <v>170044</v>
      </c>
      <c r="E104" s="45" t="s">
        <v>52</v>
      </c>
      <c r="F104" s="116">
        <v>861.76470588235304</v>
      </c>
      <c r="G104" s="116">
        <v>585.9993664871713</v>
      </c>
      <c r="H104" s="116">
        <v>728.99191703522945</v>
      </c>
      <c r="I104" s="116">
        <v>479.41176470588232</v>
      </c>
      <c r="J104" s="116">
        <v>300.91859360152051</v>
      </c>
      <c r="K104" s="116">
        <v>393.47262467591889</v>
      </c>
      <c r="L104" s="116">
        <v>382.35294117647061</v>
      </c>
      <c r="M104" s="116">
        <v>285.08077288565096</v>
      </c>
      <c r="N104" s="116">
        <v>335.51929235931067</v>
      </c>
      <c r="O104" s="116">
        <v>202.94117647058823</v>
      </c>
      <c r="P104" s="116">
        <v>158.37820715869498</v>
      </c>
      <c r="Q104" s="116">
        <v>181.48543541253622</v>
      </c>
      <c r="R104" s="116">
        <v>179.41176470588235</v>
      </c>
      <c r="S104" s="116">
        <v>126.70256572695598</v>
      </c>
      <c r="T104" s="116">
        <v>154.03385694677445</v>
      </c>
    </row>
    <row r="105" spans="1:20" s="27" customFormat="1" ht="12.75">
      <c r="A105" s="105">
        <v>5</v>
      </c>
      <c r="B105" s="105">
        <v>3</v>
      </c>
      <c r="C105" s="106">
        <v>3</v>
      </c>
      <c r="D105" s="95">
        <v>562036</v>
      </c>
      <c r="E105" s="45" t="s">
        <v>113</v>
      </c>
      <c r="F105" s="116">
        <v>431.54761904761904</v>
      </c>
      <c r="G105" s="116">
        <v>435.12658227848107</v>
      </c>
      <c r="H105" s="116">
        <v>433.28220858895708</v>
      </c>
      <c r="I105" s="116">
        <v>238.09523809523807</v>
      </c>
      <c r="J105" s="116">
        <v>221.51898734177215</v>
      </c>
      <c r="K105" s="116">
        <v>230.06134969325151</v>
      </c>
      <c r="L105" s="116">
        <v>193.45238095238093</v>
      </c>
      <c r="M105" s="116">
        <v>213.60759493670886</v>
      </c>
      <c r="N105" s="116">
        <v>203.22085889570553</v>
      </c>
      <c r="O105" s="116">
        <v>89.285714285714278</v>
      </c>
      <c r="P105" s="116">
        <v>71.202531645569621</v>
      </c>
      <c r="Q105" s="116">
        <v>80.521472392638046</v>
      </c>
      <c r="R105" s="116">
        <v>104.16666666666664</v>
      </c>
      <c r="S105" s="116">
        <v>142.40506329113924</v>
      </c>
      <c r="T105" s="116">
        <v>122.69938650306747</v>
      </c>
    </row>
    <row r="106" spans="1:20" s="27" customFormat="1" ht="12.75">
      <c r="A106" s="105">
        <v>5</v>
      </c>
      <c r="B106" s="105">
        <v>3</v>
      </c>
      <c r="C106" s="106">
        <v>3</v>
      </c>
      <c r="D106" s="95">
        <v>978040</v>
      </c>
      <c r="E106" s="45" t="s">
        <v>166</v>
      </c>
      <c r="F106" s="116">
        <v>653.07532826537658</v>
      </c>
      <c r="G106" s="116">
        <v>462.44913059563447</v>
      </c>
      <c r="H106" s="116">
        <v>561.01482937287835</v>
      </c>
      <c r="I106" s="116">
        <v>348.99792674498968</v>
      </c>
      <c r="J106" s="116">
        <v>299.66703662597115</v>
      </c>
      <c r="K106" s="116">
        <v>325.17420046453458</v>
      </c>
      <c r="L106" s="116">
        <v>304.07740152038701</v>
      </c>
      <c r="M106" s="116">
        <v>162.78209396966332</v>
      </c>
      <c r="N106" s="116">
        <v>235.84062890834375</v>
      </c>
      <c r="O106" s="116">
        <v>145.12785072563926</v>
      </c>
      <c r="P106" s="116">
        <v>73.991860895301514</v>
      </c>
      <c r="Q106" s="116">
        <v>110.77362872967662</v>
      </c>
      <c r="R106" s="116">
        <v>158.94955079474775</v>
      </c>
      <c r="S106" s="116">
        <v>88.790233074361808</v>
      </c>
      <c r="T106" s="116">
        <v>125.06700017866714</v>
      </c>
    </row>
    <row r="107" spans="1:20" s="27" customFormat="1" ht="12.75">
      <c r="A107" s="105">
        <v>5</v>
      </c>
      <c r="B107" s="105">
        <v>3</v>
      </c>
      <c r="C107" s="106">
        <v>3</v>
      </c>
      <c r="D107" s="95">
        <v>158036</v>
      </c>
      <c r="E107" s="45" t="s">
        <v>39</v>
      </c>
      <c r="F107" s="116">
        <v>452.53320216428921</v>
      </c>
      <c r="G107" s="116">
        <v>318.7042842215256</v>
      </c>
      <c r="H107" s="116">
        <v>387.63617937674184</v>
      </c>
      <c r="I107" s="116">
        <v>270.53615346778162</v>
      </c>
      <c r="J107" s="116">
        <v>172.41379310344828</v>
      </c>
      <c r="K107" s="116">
        <v>222.95414238662275</v>
      </c>
      <c r="L107" s="116">
        <v>181.99704869650762</v>
      </c>
      <c r="M107" s="116">
        <v>146.29049111807734</v>
      </c>
      <c r="N107" s="116">
        <v>164.68203699011909</v>
      </c>
      <c r="O107" s="116">
        <v>88.539104771273983</v>
      </c>
      <c r="P107" s="116">
        <v>94.043887147335425</v>
      </c>
      <c r="Q107" s="116">
        <v>91.208512794527479</v>
      </c>
      <c r="R107" s="116">
        <v>93.457943925233636</v>
      </c>
      <c r="S107" s="116">
        <v>52.246603970741901</v>
      </c>
      <c r="T107" s="116">
        <v>73.473524195591594</v>
      </c>
    </row>
    <row r="108" spans="1:20" s="27" customFormat="1" ht="12.75">
      <c r="A108" s="105">
        <v>5</v>
      </c>
      <c r="B108" s="105">
        <v>3</v>
      </c>
      <c r="C108" s="106">
        <v>3</v>
      </c>
      <c r="D108" s="95">
        <v>334036</v>
      </c>
      <c r="E108" s="45" t="s">
        <v>61</v>
      </c>
      <c r="F108" s="116">
        <v>504.39146800501885</v>
      </c>
      <c r="G108" s="116">
        <v>454.05982905982904</v>
      </c>
      <c r="H108" s="116">
        <v>480.0103506275068</v>
      </c>
      <c r="I108" s="116">
        <v>268.50690087829361</v>
      </c>
      <c r="J108" s="116">
        <v>256.41025641025641</v>
      </c>
      <c r="K108" s="116">
        <v>262.64717298486221</v>
      </c>
      <c r="L108" s="116">
        <v>235.88456712672519</v>
      </c>
      <c r="M108" s="116">
        <v>197.64957264957263</v>
      </c>
      <c r="N108" s="116">
        <v>217.36317764264456</v>
      </c>
      <c r="O108" s="116">
        <v>95.357590966122956</v>
      </c>
      <c r="P108" s="116">
        <v>109.508547008547</v>
      </c>
      <c r="Q108" s="116">
        <v>102.21244662957692</v>
      </c>
      <c r="R108" s="116">
        <v>140.52697616060223</v>
      </c>
      <c r="S108" s="116">
        <v>88.141025641025621</v>
      </c>
      <c r="T108" s="116">
        <v>115.15073101306763</v>
      </c>
    </row>
    <row r="109" spans="1:20" s="27" customFormat="1" ht="12.75">
      <c r="A109" s="108"/>
      <c r="B109" s="108"/>
      <c r="C109" s="108"/>
      <c r="D109" s="99"/>
      <c r="E109" s="102" t="s">
        <v>212</v>
      </c>
      <c r="F109" s="202">
        <v>496.98576253794522</v>
      </c>
      <c r="G109" s="202">
        <v>426.55762598680906</v>
      </c>
      <c r="H109" s="202">
        <v>462.95887068973138</v>
      </c>
      <c r="I109" s="202">
        <v>312.62559322758557</v>
      </c>
      <c r="J109" s="202">
        <v>240.54042498610457</v>
      </c>
      <c r="K109" s="202">
        <v>553.16601821369022</v>
      </c>
      <c r="L109" s="202">
        <v>184.36016931035957</v>
      </c>
      <c r="M109" s="202">
        <v>169.23259877237757</v>
      </c>
      <c r="N109" s="202">
        <v>177.05138291007768</v>
      </c>
      <c r="O109" s="202">
        <v>87.56252939415964</v>
      </c>
      <c r="P109" s="202">
        <v>86.354363914121322</v>
      </c>
      <c r="Q109" s="202">
        <v>86.978812173497971</v>
      </c>
      <c r="R109" s="202">
        <v>96.797639916199913</v>
      </c>
      <c r="S109" s="202">
        <v>82.878234858256263</v>
      </c>
      <c r="T109" s="202">
        <v>90.072570736579721</v>
      </c>
    </row>
    <row r="110" spans="1:20" s="27" customFormat="1" ht="12.75">
      <c r="A110" s="105">
        <v>6</v>
      </c>
      <c r="B110" s="105">
        <v>4</v>
      </c>
      <c r="C110" s="106">
        <v>3</v>
      </c>
      <c r="D110" s="95">
        <v>554004</v>
      </c>
      <c r="E110" s="45" t="s">
        <v>98</v>
      </c>
      <c r="F110" s="116">
        <v>280.65630397236617</v>
      </c>
      <c r="G110" s="116">
        <v>234.80662983425412</v>
      </c>
      <c r="H110" s="116">
        <v>258.46702317290556</v>
      </c>
      <c r="I110" s="116">
        <v>200.77720207253884</v>
      </c>
      <c r="J110" s="116">
        <v>163.44383057090241</v>
      </c>
      <c r="K110" s="116">
        <v>182.70944741532978</v>
      </c>
      <c r="L110" s="116">
        <v>79.879101899827276</v>
      </c>
      <c r="M110" s="116">
        <v>71.362799263351747</v>
      </c>
      <c r="N110" s="116">
        <v>75.757575757575765</v>
      </c>
      <c r="O110" s="116">
        <v>60.44905008635579</v>
      </c>
      <c r="P110" s="116">
        <v>62.154696132596683</v>
      </c>
      <c r="Q110" s="116">
        <v>61.274509803921568</v>
      </c>
      <c r="R110" s="116">
        <v>19.430051813471501</v>
      </c>
      <c r="S110" s="116">
        <v>9.2081031307550649</v>
      </c>
      <c r="T110" s="116">
        <v>14.48306595365419</v>
      </c>
    </row>
    <row r="111" spans="1:20" s="27" customFormat="1" ht="12.75">
      <c r="A111" s="105">
        <v>6</v>
      </c>
      <c r="B111" s="105">
        <v>4</v>
      </c>
      <c r="C111" s="106">
        <v>3</v>
      </c>
      <c r="D111" s="95">
        <v>382008</v>
      </c>
      <c r="E111" s="45" t="s">
        <v>84</v>
      </c>
      <c r="F111" s="116">
        <v>252.36593059936908</v>
      </c>
      <c r="G111" s="116">
        <v>194.72090004327129</v>
      </c>
      <c r="H111" s="116">
        <v>224.88136991953786</v>
      </c>
      <c r="I111" s="116">
        <v>134.06940063091483</v>
      </c>
      <c r="J111" s="116">
        <v>99.524015577672003</v>
      </c>
      <c r="K111" s="116">
        <v>117.59851454507944</v>
      </c>
      <c r="L111" s="116">
        <v>118.29652996845425</v>
      </c>
      <c r="M111" s="116">
        <v>95.196884465599311</v>
      </c>
      <c r="N111" s="116">
        <v>107.28285537445844</v>
      </c>
      <c r="O111" s="116">
        <v>27.602523659305994</v>
      </c>
      <c r="P111" s="116">
        <v>25.962786672436177</v>
      </c>
      <c r="Q111" s="116">
        <v>26.820713843614609</v>
      </c>
      <c r="R111" s="116">
        <v>90.694006309148278</v>
      </c>
      <c r="S111" s="116">
        <v>69.234097793163116</v>
      </c>
      <c r="T111" s="116">
        <v>80.462141530843809</v>
      </c>
    </row>
    <row r="112" spans="1:20" s="27" customFormat="1" ht="12.75">
      <c r="A112" s="105">
        <v>6</v>
      </c>
      <c r="B112" s="105">
        <v>4</v>
      </c>
      <c r="C112" s="110">
        <v>3</v>
      </c>
      <c r="D112" s="95">
        <v>554012</v>
      </c>
      <c r="E112" s="45" t="s">
        <v>100</v>
      </c>
      <c r="F112" s="116">
        <v>700.02147305132064</v>
      </c>
      <c r="G112" s="116">
        <v>612.43355673676911</v>
      </c>
      <c r="H112" s="116">
        <v>657.83615316117539</v>
      </c>
      <c r="I112" s="116">
        <v>545.41550354305355</v>
      </c>
      <c r="J112" s="116">
        <v>483.01363531315008</v>
      </c>
      <c r="K112" s="116">
        <v>515.3606411398041</v>
      </c>
      <c r="L112" s="116">
        <v>154.60596950826712</v>
      </c>
      <c r="M112" s="116">
        <v>129.41992142361914</v>
      </c>
      <c r="N112" s="116">
        <v>142.47551202137132</v>
      </c>
      <c r="O112" s="116">
        <v>51.535323169422377</v>
      </c>
      <c r="P112" s="116">
        <v>53.154610584700713</v>
      </c>
      <c r="Q112" s="116">
        <v>52.315227070347284</v>
      </c>
      <c r="R112" s="116">
        <v>103.07064633884477</v>
      </c>
      <c r="S112" s="116">
        <v>76.265310838918424</v>
      </c>
      <c r="T112" s="116">
        <v>90.160284951024039</v>
      </c>
    </row>
    <row r="113" spans="1:20" s="27" customFormat="1" ht="12.75">
      <c r="A113" s="105">
        <v>6</v>
      </c>
      <c r="B113" s="105">
        <v>4</v>
      </c>
      <c r="C113" s="106">
        <v>3</v>
      </c>
      <c r="D113" s="95">
        <v>382012</v>
      </c>
      <c r="E113" s="45" t="s">
        <v>85</v>
      </c>
      <c r="F113" s="116">
        <v>406.81906237892292</v>
      </c>
      <c r="G113" s="116">
        <v>284.1391009329941</v>
      </c>
      <c r="H113" s="116">
        <v>348.24863332658435</v>
      </c>
      <c r="I113" s="116">
        <v>290.58504455637348</v>
      </c>
      <c r="J113" s="116">
        <v>180.23748939779472</v>
      </c>
      <c r="K113" s="116">
        <v>237.90240939461427</v>
      </c>
      <c r="L113" s="116">
        <v>116.23401782254938</v>
      </c>
      <c r="M113" s="116">
        <v>103.90161153519931</v>
      </c>
      <c r="N113" s="116">
        <v>110.34622393197003</v>
      </c>
      <c r="O113" s="116">
        <v>42.619139868268114</v>
      </c>
      <c r="P113" s="116">
        <v>48.77014418999152</v>
      </c>
      <c r="Q113" s="116">
        <v>45.555780522372949</v>
      </c>
      <c r="R113" s="116">
        <v>73.614877954281269</v>
      </c>
      <c r="S113" s="116">
        <v>55.131467345207803</v>
      </c>
      <c r="T113" s="116">
        <v>64.790443409597074</v>
      </c>
    </row>
    <row r="114" spans="1:20" s="27" customFormat="1" ht="12.75">
      <c r="A114" s="105">
        <v>6</v>
      </c>
      <c r="B114" s="105">
        <v>4</v>
      </c>
      <c r="C114" s="106">
        <v>3</v>
      </c>
      <c r="D114" s="95">
        <v>758004</v>
      </c>
      <c r="E114" s="45" t="s">
        <v>122</v>
      </c>
      <c r="F114" s="116">
        <v>234.93582771372638</v>
      </c>
      <c r="G114" s="116">
        <v>169.99770273374685</v>
      </c>
      <c r="H114" s="116">
        <v>203.35195530726259</v>
      </c>
      <c r="I114" s="116">
        <v>143.57189471394389</v>
      </c>
      <c r="J114" s="116">
        <v>91.890650126349641</v>
      </c>
      <c r="K114" s="116">
        <v>118.43575418994416</v>
      </c>
      <c r="L114" s="116">
        <v>91.363932999782463</v>
      </c>
      <c r="M114" s="116">
        <v>78.107052607397193</v>
      </c>
      <c r="N114" s="116">
        <v>84.916201117318437</v>
      </c>
      <c r="O114" s="116">
        <v>45.681966499891232</v>
      </c>
      <c r="P114" s="116">
        <v>39.053526303698597</v>
      </c>
      <c r="Q114" s="116">
        <v>42.458100558659218</v>
      </c>
      <c r="R114" s="116">
        <v>45.681966499891232</v>
      </c>
      <c r="S114" s="116">
        <v>39.053526303698597</v>
      </c>
      <c r="T114" s="116">
        <v>42.458100558659218</v>
      </c>
    </row>
    <row r="115" spans="1:20" s="27" customFormat="1" ht="12.75">
      <c r="A115" s="105">
        <v>6</v>
      </c>
      <c r="B115" s="105">
        <v>4</v>
      </c>
      <c r="C115" s="106">
        <v>3</v>
      </c>
      <c r="D115" s="95">
        <v>558012</v>
      </c>
      <c r="E115" s="45" t="s">
        <v>102</v>
      </c>
      <c r="F115" s="116">
        <v>552.63157894736844</v>
      </c>
      <c r="G115" s="116">
        <v>570.63711911357336</v>
      </c>
      <c r="H115" s="116">
        <v>561.40350877192986</v>
      </c>
      <c r="I115" s="116">
        <v>415.78947368421063</v>
      </c>
      <c r="J115" s="116">
        <v>448.75346260387812</v>
      </c>
      <c r="K115" s="116">
        <v>431.84885290148446</v>
      </c>
      <c r="L115" s="116">
        <v>136.84210526315792</v>
      </c>
      <c r="M115" s="116">
        <v>121.8836565096953</v>
      </c>
      <c r="N115" s="116">
        <v>129.55465587044534</v>
      </c>
      <c r="O115" s="116">
        <v>63.157894736842103</v>
      </c>
      <c r="P115" s="116">
        <v>69.252077562326875</v>
      </c>
      <c r="Q115" s="116">
        <v>66.126855600539812</v>
      </c>
      <c r="R115" s="116">
        <v>73.684210526315809</v>
      </c>
      <c r="S115" s="116">
        <v>52.631578947368418</v>
      </c>
      <c r="T115" s="116">
        <v>63.427800269905539</v>
      </c>
    </row>
    <row r="116" spans="1:20" s="27" customFormat="1" ht="12.75">
      <c r="A116" s="105">
        <v>6</v>
      </c>
      <c r="B116" s="105">
        <v>4</v>
      </c>
      <c r="C116" s="106">
        <v>3</v>
      </c>
      <c r="D116" s="95">
        <v>558016</v>
      </c>
      <c r="E116" s="45" t="s">
        <v>103</v>
      </c>
      <c r="F116" s="116">
        <v>594.77258695204773</v>
      </c>
      <c r="G116" s="116">
        <v>413.1118096093399</v>
      </c>
      <c r="H116" s="116">
        <v>507.89219370772042</v>
      </c>
      <c r="I116" s="116">
        <v>372.50463058242445</v>
      </c>
      <c r="J116" s="116">
        <v>278.40143691064208</v>
      </c>
      <c r="K116" s="116">
        <v>327.49919467411149</v>
      </c>
      <c r="L116" s="116">
        <v>222.26795636962336</v>
      </c>
      <c r="M116" s="116">
        <v>134.7103726986978</v>
      </c>
      <c r="N116" s="116">
        <v>180.39299903360896</v>
      </c>
      <c r="O116" s="116">
        <v>119.36612471701996</v>
      </c>
      <c r="P116" s="116">
        <v>80.82622361921868</v>
      </c>
      <c r="Q116" s="116">
        <v>100.93417803070976</v>
      </c>
      <c r="R116" s="116">
        <v>102.90183165260342</v>
      </c>
      <c r="S116" s="116">
        <v>53.884149079479116</v>
      </c>
      <c r="T116" s="116">
        <v>79.458821002899171</v>
      </c>
    </row>
    <row r="117" spans="1:20" s="27" customFormat="1" ht="12.75">
      <c r="A117" s="105">
        <v>6</v>
      </c>
      <c r="B117" s="105">
        <v>4</v>
      </c>
      <c r="C117" s="106">
        <v>3</v>
      </c>
      <c r="D117" s="95">
        <v>566008</v>
      </c>
      <c r="E117" s="45" t="s">
        <v>114</v>
      </c>
      <c r="F117" s="116">
        <v>326.99008308764405</v>
      </c>
      <c r="G117" s="116">
        <v>240.76147816349382</v>
      </c>
      <c r="H117" s="116">
        <v>284.81445981103656</v>
      </c>
      <c r="I117" s="116">
        <v>171.53578129187886</v>
      </c>
      <c r="J117" s="116">
        <v>106.38297872340425</v>
      </c>
      <c r="K117" s="116">
        <v>139.66862933041216</v>
      </c>
      <c r="L117" s="116">
        <v>155.45430179576522</v>
      </c>
      <c r="M117" s="116">
        <v>134.37849944008957</v>
      </c>
      <c r="N117" s="116">
        <v>145.1458304806244</v>
      </c>
      <c r="O117" s="116">
        <v>75.046904315196997</v>
      </c>
      <c r="P117" s="116">
        <v>64.389697648376256</v>
      </c>
      <c r="Q117" s="116">
        <v>69.83431466520608</v>
      </c>
      <c r="R117" s="116">
        <v>80.407397480568235</v>
      </c>
      <c r="S117" s="116">
        <v>69.988801791713328</v>
      </c>
      <c r="T117" s="116">
        <v>75.311515815418332</v>
      </c>
    </row>
    <row r="118" spans="1:20" s="27" customFormat="1" ht="12.75">
      <c r="A118" s="105">
        <v>6</v>
      </c>
      <c r="B118" s="105">
        <v>4</v>
      </c>
      <c r="C118" s="106">
        <v>3</v>
      </c>
      <c r="D118" s="95">
        <v>370004</v>
      </c>
      <c r="E118" s="45" t="s">
        <v>71</v>
      </c>
      <c r="F118" s="116">
        <v>543.60397871848238</v>
      </c>
      <c r="G118" s="116">
        <v>367.30722451958161</v>
      </c>
      <c r="H118" s="116">
        <v>457.67133032961817</v>
      </c>
      <c r="I118" s="116">
        <v>309.96992829053892</v>
      </c>
      <c r="J118" s="116">
        <v>231.087326684505</v>
      </c>
      <c r="K118" s="116">
        <v>271.52003794166467</v>
      </c>
      <c r="L118" s="116">
        <v>233.63405042794352</v>
      </c>
      <c r="M118" s="116">
        <v>136.21989783507664</v>
      </c>
      <c r="N118" s="116">
        <v>186.15129238795353</v>
      </c>
      <c r="O118" s="116">
        <v>99.467962063381904</v>
      </c>
      <c r="P118" s="116">
        <v>85.137436146922894</v>
      </c>
      <c r="Q118" s="116">
        <v>92.482807683187104</v>
      </c>
      <c r="R118" s="116">
        <v>134.1660883645616</v>
      </c>
      <c r="S118" s="116">
        <v>51.082461688153742</v>
      </c>
      <c r="T118" s="116">
        <v>93.668484704766414</v>
      </c>
    </row>
    <row r="119" spans="1:20" s="27" customFormat="1" ht="12.75">
      <c r="A119" s="105">
        <v>6</v>
      </c>
      <c r="B119" s="105">
        <v>4</v>
      </c>
      <c r="C119" s="106">
        <v>3</v>
      </c>
      <c r="D119" s="95">
        <v>562016</v>
      </c>
      <c r="E119" s="45" t="s">
        <v>108</v>
      </c>
      <c r="F119" s="116">
        <v>496.47314161692901</v>
      </c>
      <c r="G119" s="116">
        <v>493.40218014916809</v>
      </c>
      <c r="H119" s="116">
        <v>494.9804796430563</v>
      </c>
      <c r="I119" s="116">
        <v>320.13022246337499</v>
      </c>
      <c r="J119" s="116">
        <v>306.94205393000578</v>
      </c>
      <c r="K119" s="116">
        <v>313.72002230897942</v>
      </c>
      <c r="L119" s="116">
        <v>176.34291915355399</v>
      </c>
      <c r="M119" s="116">
        <v>186.46012621916236</v>
      </c>
      <c r="N119" s="116">
        <v>181.26045733407696</v>
      </c>
      <c r="O119" s="116">
        <v>92.240911557243621</v>
      </c>
      <c r="P119" s="116">
        <v>120.48192771084338</v>
      </c>
      <c r="Q119" s="116">
        <v>105.96765197992191</v>
      </c>
      <c r="R119" s="116">
        <v>84.102007596310386</v>
      </c>
      <c r="S119" s="116">
        <v>65.978198508318997</v>
      </c>
      <c r="T119" s="116">
        <v>75.29280535415505</v>
      </c>
    </row>
    <row r="120" spans="1:20" s="27" customFormat="1" ht="12.75">
      <c r="A120" s="105">
        <v>6</v>
      </c>
      <c r="B120" s="105">
        <v>4</v>
      </c>
      <c r="C120" s="106">
        <v>3</v>
      </c>
      <c r="D120" s="95">
        <v>382020</v>
      </c>
      <c r="E120" s="45" t="s">
        <v>86</v>
      </c>
      <c r="F120" s="116">
        <v>491.86459697026368</v>
      </c>
      <c r="G120" s="116">
        <v>362.46476037051951</v>
      </c>
      <c r="H120" s="116">
        <v>429.55493067002811</v>
      </c>
      <c r="I120" s="116">
        <v>362.82027305030863</v>
      </c>
      <c r="J120" s="116">
        <v>243.65686669351589</v>
      </c>
      <c r="K120" s="116">
        <v>305.43973625521187</v>
      </c>
      <c r="L120" s="116">
        <v>129.0443239199551</v>
      </c>
      <c r="M120" s="116">
        <v>118.80789367700361</v>
      </c>
      <c r="N120" s="116">
        <v>124.11519441481624</v>
      </c>
      <c r="O120" s="116">
        <v>67.327473349541791</v>
      </c>
      <c r="P120" s="116">
        <v>70.479258960934359</v>
      </c>
      <c r="Q120" s="116">
        <v>68.845146901968391</v>
      </c>
      <c r="R120" s="116">
        <v>61.716850570413314</v>
      </c>
      <c r="S120" s="116">
        <v>48.32863471606926</v>
      </c>
      <c r="T120" s="116">
        <v>55.270047512847853</v>
      </c>
    </row>
    <row r="121" spans="1:20" s="27" customFormat="1" ht="12.75">
      <c r="A121" s="105">
        <v>6</v>
      </c>
      <c r="B121" s="105">
        <v>4</v>
      </c>
      <c r="C121" s="106">
        <v>3</v>
      </c>
      <c r="D121" s="95">
        <v>954020</v>
      </c>
      <c r="E121" s="45" t="s">
        <v>141</v>
      </c>
      <c r="F121" s="116">
        <v>264.70588235294116</v>
      </c>
      <c r="G121" s="116">
        <v>249.36386768447838</v>
      </c>
      <c r="H121" s="116">
        <v>257.17852684144822</v>
      </c>
      <c r="I121" s="116">
        <v>161.76470588235296</v>
      </c>
      <c r="J121" s="116">
        <v>137.40458015267177</v>
      </c>
      <c r="K121" s="116">
        <v>149.81273408239701</v>
      </c>
      <c r="L121" s="116">
        <v>102.94117647058823</v>
      </c>
      <c r="M121" s="116">
        <v>111.95928753180661</v>
      </c>
      <c r="N121" s="116">
        <v>107.36579275905117</v>
      </c>
      <c r="O121" s="116">
        <v>44.117647058823529</v>
      </c>
      <c r="P121" s="116">
        <v>81.424936386768451</v>
      </c>
      <c r="Q121" s="116">
        <v>62.421972534332085</v>
      </c>
      <c r="R121" s="116">
        <v>58.823529411764703</v>
      </c>
      <c r="S121" s="116">
        <v>30.534351145038162</v>
      </c>
      <c r="T121" s="116">
        <v>44.943820224719104</v>
      </c>
    </row>
    <row r="122" spans="1:20" s="27" customFormat="1" ht="12.75">
      <c r="A122" s="105">
        <v>6</v>
      </c>
      <c r="B122" s="105">
        <v>4</v>
      </c>
      <c r="C122" s="106">
        <v>3</v>
      </c>
      <c r="D122" s="95">
        <v>162016</v>
      </c>
      <c r="E122" s="45" t="s">
        <v>42</v>
      </c>
      <c r="F122" s="116">
        <v>415.7303370786517</v>
      </c>
      <c r="G122" s="116">
        <v>357.93631202172304</v>
      </c>
      <c r="H122" s="116">
        <v>388.1896247500294</v>
      </c>
      <c r="I122" s="116">
        <v>287.64044943820227</v>
      </c>
      <c r="J122" s="116">
        <v>254.25820784991362</v>
      </c>
      <c r="K122" s="116">
        <v>271.73273732502059</v>
      </c>
      <c r="L122" s="116">
        <v>128.08988764044943</v>
      </c>
      <c r="M122" s="116">
        <v>103.67810417180942</v>
      </c>
      <c r="N122" s="116">
        <v>116.45688742500882</v>
      </c>
      <c r="O122" s="116">
        <v>33.707865168539328</v>
      </c>
      <c r="P122" s="116">
        <v>34.559368057269808</v>
      </c>
      <c r="Q122" s="116">
        <v>34.113633690154103</v>
      </c>
      <c r="R122" s="116">
        <v>94.382022471910105</v>
      </c>
      <c r="S122" s="116">
        <v>69.118736114539615</v>
      </c>
      <c r="T122" s="116">
        <v>82.343253734854727</v>
      </c>
    </row>
    <row r="123" spans="1:20" s="27" customFormat="1" ht="12.75">
      <c r="A123" s="105">
        <v>6</v>
      </c>
      <c r="B123" s="105">
        <v>4</v>
      </c>
      <c r="C123" s="106">
        <v>3</v>
      </c>
      <c r="D123" s="95">
        <v>154032</v>
      </c>
      <c r="E123" s="45" t="s">
        <v>28</v>
      </c>
      <c r="F123" s="116">
        <v>476.5078307230923</v>
      </c>
      <c r="G123" s="116">
        <v>464.28571428571428</v>
      </c>
      <c r="H123" s="116">
        <v>470.60851577314253</v>
      </c>
      <c r="I123" s="116">
        <v>293.23558813728755</v>
      </c>
      <c r="J123" s="116">
        <v>250</v>
      </c>
      <c r="K123" s="116">
        <v>272.36683330460266</v>
      </c>
      <c r="L123" s="116">
        <v>183.27224258580472</v>
      </c>
      <c r="M123" s="116">
        <v>214.28571428571428</v>
      </c>
      <c r="N123" s="116">
        <v>198.24168246853992</v>
      </c>
      <c r="O123" s="116">
        <v>103.29890036654449</v>
      </c>
      <c r="P123" s="116">
        <v>114.28571428571429</v>
      </c>
      <c r="Q123" s="116">
        <v>108.60196517841752</v>
      </c>
      <c r="R123" s="116">
        <v>79.973342219260246</v>
      </c>
      <c r="S123" s="116">
        <v>99.999999999999986</v>
      </c>
      <c r="T123" s="116">
        <v>89.639717290122391</v>
      </c>
    </row>
    <row r="124" spans="1:20" s="27" customFormat="1" ht="12.75">
      <c r="A124" s="105">
        <v>6</v>
      </c>
      <c r="B124" s="105">
        <v>4</v>
      </c>
      <c r="C124" s="106">
        <v>3</v>
      </c>
      <c r="D124" s="95">
        <v>382024</v>
      </c>
      <c r="E124" s="45" t="s">
        <v>87</v>
      </c>
      <c r="F124" s="116">
        <v>194.41903019213177</v>
      </c>
      <c r="G124" s="116">
        <v>151.99034981905911</v>
      </c>
      <c r="H124" s="116">
        <v>173.77010684513326</v>
      </c>
      <c r="I124" s="116">
        <v>82.342177493138138</v>
      </c>
      <c r="J124" s="116">
        <v>60.313630880579012</v>
      </c>
      <c r="K124" s="116">
        <v>71.621462956440055</v>
      </c>
      <c r="L124" s="116">
        <v>112.0768526989936</v>
      </c>
      <c r="M124" s="116">
        <v>91.676718938480093</v>
      </c>
      <c r="N124" s="116">
        <v>102.14864388869321</v>
      </c>
      <c r="O124" s="116">
        <v>54.894784995425432</v>
      </c>
      <c r="P124" s="116">
        <v>26.537997587454768</v>
      </c>
      <c r="Q124" s="116">
        <v>41.094282024186924</v>
      </c>
      <c r="R124" s="116">
        <v>57.182067703568165</v>
      </c>
      <c r="S124" s="116">
        <v>65.138721351025325</v>
      </c>
      <c r="T124" s="116">
        <v>61.054361864506284</v>
      </c>
    </row>
    <row r="125" spans="1:20" s="27" customFormat="1" ht="12.75">
      <c r="A125" s="105">
        <v>6</v>
      </c>
      <c r="B125" s="105">
        <v>4</v>
      </c>
      <c r="C125" s="106">
        <v>3</v>
      </c>
      <c r="D125" s="95">
        <v>378016</v>
      </c>
      <c r="E125" s="45" t="s">
        <v>80</v>
      </c>
      <c r="F125" s="116">
        <v>379.1130185979971</v>
      </c>
      <c r="G125" s="116">
        <v>363.28125</v>
      </c>
      <c r="H125" s="116">
        <v>371.54592979835701</v>
      </c>
      <c r="I125" s="116">
        <v>236.05150214592268</v>
      </c>
      <c r="J125" s="116">
        <v>230.46874999999997</v>
      </c>
      <c r="K125" s="116">
        <v>233.38312173263625</v>
      </c>
      <c r="L125" s="116">
        <v>143.06151645207439</v>
      </c>
      <c r="M125" s="116">
        <v>132.8125</v>
      </c>
      <c r="N125" s="116">
        <v>138.16280806572067</v>
      </c>
      <c r="O125" s="116">
        <v>46.494992846924177</v>
      </c>
      <c r="P125" s="116">
        <v>50.78125</v>
      </c>
      <c r="Q125" s="116">
        <v>48.543689320388346</v>
      </c>
      <c r="R125" s="116">
        <v>96.566523605150223</v>
      </c>
      <c r="S125" s="116">
        <v>82.031249999999986</v>
      </c>
      <c r="T125" s="116">
        <v>89.619118745332329</v>
      </c>
    </row>
    <row r="126" spans="1:20" s="27" customFormat="1" ht="12.75">
      <c r="A126" s="105">
        <v>6</v>
      </c>
      <c r="B126" s="105">
        <v>4</v>
      </c>
      <c r="C126" s="106">
        <v>3</v>
      </c>
      <c r="D126" s="95">
        <v>382028</v>
      </c>
      <c r="E126" s="45" t="s">
        <v>88</v>
      </c>
      <c r="F126" s="116">
        <v>386.6432337434095</v>
      </c>
      <c r="G126" s="116">
        <v>278.67790019442646</v>
      </c>
      <c r="H126" s="116">
        <v>335.38461538461536</v>
      </c>
      <c r="I126" s="116">
        <v>216.75454012888105</v>
      </c>
      <c r="J126" s="116">
        <v>149.06027219701878</v>
      </c>
      <c r="K126" s="116">
        <v>184.61538461538458</v>
      </c>
      <c r="L126" s="116">
        <v>169.88869361452839</v>
      </c>
      <c r="M126" s="116">
        <v>129.61762799740765</v>
      </c>
      <c r="N126" s="116">
        <v>150.76923076923077</v>
      </c>
      <c r="O126" s="116">
        <v>76.157000585823084</v>
      </c>
      <c r="P126" s="116">
        <v>74.530136098509388</v>
      </c>
      <c r="Q126" s="116">
        <v>75.384615384615387</v>
      </c>
      <c r="R126" s="116">
        <v>93.731693028705337</v>
      </c>
      <c r="S126" s="116">
        <v>55.087491898898264</v>
      </c>
      <c r="T126" s="116">
        <v>75.384615384615387</v>
      </c>
    </row>
    <row r="127" spans="1:20" s="27" customFormat="1" ht="12.75">
      <c r="A127" s="105">
        <v>6</v>
      </c>
      <c r="B127" s="105">
        <v>4</v>
      </c>
      <c r="C127" s="106">
        <v>3</v>
      </c>
      <c r="D127" s="95">
        <v>382044</v>
      </c>
      <c r="E127" s="45" t="s">
        <v>90</v>
      </c>
      <c r="F127" s="116">
        <v>344.02603440260344</v>
      </c>
      <c r="G127" s="116">
        <v>271.22049221496735</v>
      </c>
      <c r="H127" s="116">
        <v>309.0294543698696</v>
      </c>
      <c r="I127" s="116">
        <v>262.66852626685261</v>
      </c>
      <c r="J127" s="116">
        <v>188.34756403817178</v>
      </c>
      <c r="K127" s="116">
        <v>226.94350555287301</v>
      </c>
      <c r="L127" s="116">
        <v>81.357508135750805</v>
      </c>
      <c r="M127" s="116">
        <v>82.872928176795583</v>
      </c>
      <c r="N127" s="116">
        <v>82.08594881699662</v>
      </c>
      <c r="O127" s="116">
        <v>20.920502092050206</v>
      </c>
      <c r="P127" s="116">
        <v>27.624309392265193</v>
      </c>
      <c r="Q127" s="116">
        <v>24.142926122646063</v>
      </c>
      <c r="R127" s="116">
        <v>60.437006043700606</v>
      </c>
      <c r="S127" s="116">
        <v>55.248618784530386</v>
      </c>
      <c r="T127" s="116">
        <v>57.943022694350553</v>
      </c>
    </row>
    <row r="128" spans="1:20" s="27" customFormat="1" ht="12.75">
      <c r="A128" s="105">
        <v>6</v>
      </c>
      <c r="B128" s="105">
        <v>4</v>
      </c>
      <c r="C128" s="106">
        <v>3</v>
      </c>
      <c r="D128" s="95">
        <v>570028</v>
      </c>
      <c r="E128" s="45" t="s">
        <v>120</v>
      </c>
      <c r="F128" s="116">
        <v>896.89034369885428</v>
      </c>
      <c r="G128" s="116">
        <v>617.02127659574467</v>
      </c>
      <c r="H128" s="116">
        <v>762.55319148936167</v>
      </c>
      <c r="I128" s="116">
        <v>684.12438625204584</v>
      </c>
      <c r="J128" s="116">
        <v>503.54609929078015</v>
      </c>
      <c r="K128" s="116">
        <v>597.44680851063833</v>
      </c>
      <c r="L128" s="116">
        <v>212.7659574468085</v>
      </c>
      <c r="M128" s="116">
        <v>113.47517730496455</v>
      </c>
      <c r="N128" s="116">
        <v>165.10638297872339</v>
      </c>
      <c r="O128" s="116">
        <v>65.466448445171849</v>
      </c>
      <c r="P128" s="116">
        <v>42.553191489361701</v>
      </c>
      <c r="Q128" s="116">
        <v>54.468085106382979</v>
      </c>
      <c r="R128" s="116">
        <v>147.29950900163666</v>
      </c>
      <c r="S128" s="116">
        <v>70.921985815602838</v>
      </c>
      <c r="T128" s="116">
        <v>110.63829787234043</v>
      </c>
    </row>
    <row r="129" spans="1:20" s="27" customFormat="1" ht="12.75">
      <c r="A129" s="105">
        <v>6</v>
      </c>
      <c r="B129" s="105">
        <v>4</v>
      </c>
      <c r="C129" s="106">
        <v>3</v>
      </c>
      <c r="D129" s="95">
        <v>378024</v>
      </c>
      <c r="E129" s="45" t="s">
        <v>81</v>
      </c>
      <c r="F129" s="116">
        <v>569.77140907540092</v>
      </c>
      <c r="G129" s="116">
        <v>615.90145576707732</v>
      </c>
      <c r="H129" s="116">
        <v>591.80035650623881</v>
      </c>
      <c r="I129" s="116">
        <v>436.7110201296486</v>
      </c>
      <c r="J129" s="116">
        <v>444.19559537140731</v>
      </c>
      <c r="K129" s="116">
        <v>440.28520499108737</v>
      </c>
      <c r="L129" s="116">
        <v>133.06038894575229</v>
      </c>
      <c r="M129" s="116">
        <v>171.70586039567004</v>
      </c>
      <c r="N129" s="116">
        <v>151.51515151515153</v>
      </c>
      <c r="O129" s="116">
        <v>61.412487205731829</v>
      </c>
      <c r="P129" s="116">
        <v>74.654721911160877</v>
      </c>
      <c r="Q129" s="116">
        <v>67.736185383244205</v>
      </c>
      <c r="R129" s="116">
        <v>71.647901740020473</v>
      </c>
      <c r="S129" s="116">
        <v>97.051138484509153</v>
      </c>
      <c r="T129" s="116">
        <v>83.778966131907296</v>
      </c>
    </row>
    <row r="130" spans="1:20" s="27" customFormat="1" ht="12.75">
      <c r="A130" s="105">
        <v>6</v>
      </c>
      <c r="B130" s="105">
        <v>4</v>
      </c>
      <c r="C130" s="106">
        <v>3</v>
      </c>
      <c r="D130" s="95">
        <v>962052</v>
      </c>
      <c r="E130" s="45" t="s">
        <v>154</v>
      </c>
      <c r="F130" s="116">
        <v>475.63805104408351</v>
      </c>
      <c r="G130" s="116">
        <v>348.00838574423489</v>
      </c>
      <c r="H130" s="116">
        <v>414.40354053510367</v>
      </c>
      <c r="I130" s="116">
        <v>208.81670533642691</v>
      </c>
      <c r="J130" s="116">
        <v>180.2935010482181</v>
      </c>
      <c r="K130" s="116">
        <v>195.13176423254882</v>
      </c>
      <c r="L130" s="116">
        <v>266.82134570765658</v>
      </c>
      <c r="M130" s="116">
        <v>167.71488469601681</v>
      </c>
      <c r="N130" s="116">
        <v>219.27177630255483</v>
      </c>
      <c r="O130" s="116">
        <v>92.807424593967511</v>
      </c>
      <c r="P130" s="116">
        <v>67.085953878406698</v>
      </c>
      <c r="Q130" s="116">
        <v>80.466706900020114</v>
      </c>
      <c r="R130" s="116">
        <v>174.01392111368907</v>
      </c>
      <c r="S130" s="116">
        <v>100.62893081761011</v>
      </c>
      <c r="T130" s="116">
        <v>138.80506940253468</v>
      </c>
    </row>
    <row r="131" spans="1:20" s="27" customFormat="1" ht="12.75">
      <c r="A131" s="105">
        <v>6</v>
      </c>
      <c r="B131" s="105">
        <v>4</v>
      </c>
      <c r="C131" s="106">
        <v>3</v>
      </c>
      <c r="D131" s="95">
        <v>770032</v>
      </c>
      <c r="E131" s="45" t="s">
        <v>131</v>
      </c>
      <c r="F131" s="116">
        <v>596.93465985479986</v>
      </c>
      <c r="G131" s="116">
        <v>502.09205020920501</v>
      </c>
      <c r="H131" s="116">
        <v>550.38335158817097</v>
      </c>
      <c r="I131" s="116">
        <v>397.95643990319991</v>
      </c>
      <c r="J131" s="116">
        <v>315.20223152022317</v>
      </c>
      <c r="K131" s="116">
        <v>357.33844468784235</v>
      </c>
      <c r="L131" s="116">
        <v>198.9782199515999</v>
      </c>
      <c r="M131" s="116">
        <v>186.88981868898188</v>
      </c>
      <c r="N131" s="116">
        <v>193.04490690032858</v>
      </c>
      <c r="O131" s="116">
        <v>115.6224791610648</v>
      </c>
      <c r="P131" s="116">
        <v>105.99721059972107</v>
      </c>
      <c r="Q131" s="116">
        <v>110.89813800657174</v>
      </c>
      <c r="R131" s="116">
        <v>83.35574079053508</v>
      </c>
      <c r="S131" s="116">
        <v>80.892608089260818</v>
      </c>
      <c r="T131" s="116">
        <v>82.146768893756843</v>
      </c>
    </row>
    <row r="132" spans="1:20" s="27" customFormat="1" ht="12.75">
      <c r="A132" s="105">
        <v>6</v>
      </c>
      <c r="B132" s="105">
        <v>4</v>
      </c>
      <c r="C132" s="106">
        <v>3</v>
      </c>
      <c r="D132" s="95">
        <v>374036</v>
      </c>
      <c r="E132" s="45" t="s">
        <v>76</v>
      </c>
      <c r="F132" s="116">
        <v>521.37153593236269</v>
      </c>
      <c r="G132" s="116">
        <v>587.63931104356629</v>
      </c>
      <c r="H132" s="116">
        <v>553.25371679259081</v>
      </c>
      <c r="I132" s="116">
        <v>366.36918741193051</v>
      </c>
      <c r="J132" s="116">
        <v>400.20263424518748</v>
      </c>
      <c r="K132" s="116">
        <v>382.64684377284914</v>
      </c>
      <c r="L132" s="116">
        <v>155.00234852043212</v>
      </c>
      <c r="M132" s="116">
        <v>187.43667679837893</v>
      </c>
      <c r="N132" s="116">
        <v>170.60687301974167</v>
      </c>
      <c r="O132" s="116">
        <v>75.152653828088305</v>
      </c>
      <c r="P132" s="116">
        <v>86.119554204660588</v>
      </c>
      <c r="Q132" s="116">
        <v>80.428954423592501</v>
      </c>
      <c r="R132" s="116">
        <v>79.849694692343817</v>
      </c>
      <c r="S132" s="116">
        <v>101.31712259371832</v>
      </c>
      <c r="T132" s="116">
        <v>90.177918596149169</v>
      </c>
    </row>
    <row r="133" spans="1:20" s="27" customFormat="1" ht="12.75">
      <c r="A133" s="105">
        <v>6</v>
      </c>
      <c r="B133" s="105">
        <v>4</v>
      </c>
      <c r="C133" s="106">
        <v>3</v>
      </c>
      <c r="D133" s="95">
        <v>754028</v>
      </c>
      <c r="E133" s="45" t="s">
        <v>269</v>
      </c>
      <c r="F133" s="116">
        <v>415.08718726307808</v>
      </c>
      <c r="G133" s="116">
        <v>311.71019376579613</v>
      </c>
      <c r="H133" s="116">
        <v>366.12130885873904</v>
      </c>
      <c r="I133" s="116">
        <v>291.88779378316906</v>
      </c>
      <c r="J133" s="116">
        <v>202.19039595619208</v>
      </c>
      <c r="K133" s="116">
        <v>249.40143655227453</v>
      </c>
      <c r="L133" s="116">
        <v>123.19939347990902</v>
      </c>
      <c r="M133" s="116">
        <v>109.51979780960406</v>
      </c>
      <c r="N133" s="116">
        <v>116.7198723064645</v>
      </c>
      <c r="O133" s="116">
        <v>62.547384382107658</v>
      </c>
      <c r="P133" s="116">
        <v>37.910699241786013</v>
      </c>
      <c r="Q133" s="116">
        <v>50.877893056664007</v>
      </c>
      <c r="R133" s="116">
        <v>60.652009097801383</v>
      </c>
      <c r="S133" s="116">
        <v>71.609098567818037</v>
      </c>
      <c r="T133" s="116">
        <v>65.841979249800488</v>
      </c>
    </row>
    <row r="134" spans="1:20" s="27" customFormat="1" ht="12.75">
      <c r="A134" s="105">
        <v>6</v>
      </c>
      <c r="B134" s="105">
        <v>4</v>
      </c>
      <c r="C134" s="106">
        <v>3</v>
      </c>
      <c r="D134" s="95">
        <v>382048</v>
      </c>
      <c r="E134" s="45" t="s">
        <v>91</v>
      </c>
      <c r="F134" s="116">
        <v>244.32209222298692</v>
      </c>
      <c r="G134" s="116">
        <v>198.72813990461049</v>
      </c>
      <c r="H134" s="116">
        <v>223.16488380671342</v>
      </c>
      <c r="I134" s="116">
        <v>147.96971782518926</v>
      </c>
      <c r="J134" s="116">
        <v>127.18600953895073</v>
      </c>
      <c r="K134" s="116">
        <v>138.3253412025083</v>
      </c>
      <c r="L134" s="116">
        <v>96.352374397797661</v>
      </c>
      <c r="M134" s="116">
        <v>71.542130365659787</v>
      </c>
      <c r="N134" s="116">
        <v>84.839542604205079</v>
      </c>
      <c r="O134" s="116">
        <v>44.735030970406058</v>
      </c>
      <c r="P134" s="116">
        <v>31.796502384737682</v>
      </c>
      <c r="Q134" s="116">
        <v>38.731095536702327</v>
      </c>
      <c r="R134" s="116">
        <v>51.617343427391596</v>
      </c>
      <c r="S134" s="116">
        <v>39.745627980922094</v>
      </c>
      <c r="T134" s="116">
        <v>46.108447067502766</v>
      </c>
    </row>
    <row r="135" spans="1:20" s="27" customFormat="1" ht="12.75">
      <c r="A135" s="105">
        <v>6</v>
      </c>
      <c r="B135" s="105">
        <v>4</v>
      </c>
      <c r="C135" s="106">
        <v>3</v>
      </c>
      <c r="D135" s="95">
        <v>170032</v>
      </c>
      <c r="E135" s="45" t="s">
        <v>51</v>
      </c>
      <c r="F135" s="116">
        <v>449.14134742404229</v>
      </c>
      <c r="G135" s="116">
        <v>298.76977152899826</v>
      </c>
      <c r="H135" s="116">
        <v>376.29831431976845</v>
      </c>
      <c r="I135" s="116">
        <v>287.31836195508583</v>
      </c>
      <c r="J135" s="116">
        <v>161.68717047451671</v>
      </c>
      <c r="K135" s="116">
        <v>226.46007151370679</v>
      </c>
      <c r="L135" s="116">
        <v>161.8229854689564</v>
      </c>
      <c r="M135" s="116">
        <v>137.08260105448156</v>
      </c>
      <c r="N135" s="116">
        <v>149.83824280606163</v>
      </c>
      <c r="O135" s="116">
        <v>75.957727873183629</v>
      </c>
      <c r="P135" s="116">
        <v>94.903339191564143</v>
      </c>
      <c r="Q135" s="116">
        <v>85.135365230716829</v>
      </c>
      <c r="R135" s="116">
        <v>85.865257595772803</v>
      </c>
      <c r="S135" s="116">
        <v>42.179261862917407</v>
      </c>
      <c r="T135" s="116">
        <v>64.702877575344814</v>
      </c>
    </row>
    <row r="136" spans="1:20" s="27" customFormat="1" ht="12.75">
      <c r="A136" s="105">
        <v>6</v>
      </c>
      <c r="B136" s="105">
        <v>4</v>
      </c>
      <c r="C136" s="106">
        <v>3</v>
      </c>
      <c r="D136" s="95">
        <v>378028</v>
      </c>
      <c r="E136" s="45" t="s">
        <v>82</v>
      </c>
      <c r="F136" s="116">
        <v>488.98963730569955</v>
      </c>
      <c r="G136" s="116">
        <v>258.13295615275814</v>
      </c>
      <c r="H136" s="116">
        <v>378.63421230561198</v>
      </c>
      <c r="I136" s="116">
        <v>352.97927461139903</v>
      </c>
      <c r="J136" s="116">
        <v>194.48373408769447</v>
      </c>
      <c r="K136" s="116">
        <v>277.21433400946586</v>
      </c>
      <c r="L136" s="116">
        <v>136.01036269430051</v>
      </c>
      <c r="M136" s="116">
        <v>63.649222065063654</v>
      </c>
      <c r="N136" s="116">
        <v>101.41987829614604</v>
      </c>
      <c r="O136" s="116">
        <v>35.62176165803109</v>
      </c>
      <c r="P136" s="116">
        <v>31.824611032531827</v>
      </c>
      <c r="Q136" s="116">
        <v>33.806626098715348</v>
      </c>
      <c r="R136" s="116">
        <v>100.38860103626942</v>
      </c>
      <c r="S136" s="116">
        <v>31.824611032531827</v>
      </c>
      <c r="T136" s="116">
        <v>67.613252197430697</v>
      </c>
    </row>
    <row r="137" spans="1:20" s="27" customFormat="1" ht="12.75">
      <c r="A137" s="105">
        <v>6</v>
      </c>
      <c r="B137" s="105">
        <v>4</v>
      </c>
      <c r="C137" s="106">
        <v>3</v>
      </c>
      <c r="D137" s="95">
        <v>958040</v>
      </c>
      <c r="E137" s="45" t="s">
        <v>147</v>
      </c>
      <c r="F137" s="116">
        <v>439.60244648318042</v>
      </c>
      <c r="G137" s="116">
        <v>272.76726792784865</v>
      </c>
      <c r="H137" s="116">
        <v>362.03722642667213</v>
      </c>
      <c r="I137" s="116">
        <v>298.16513761467894</v>
      </c>
      <c r="J137" s="116">
        <v>180.37835459744832</v>
      </c>
      <c r="K137" s="116">
        <v>243.40355901002249</v>
      </c>
      <c r="L137" s="116">
        <v>141.43730886850153</v>
      </c>
      <c r="M137" s="116">
        <v>92.388913330400356</v>
      </c>
      <c r="N137" s="116">
        <v>118.63366741664963</v>
      </c>
      <c r="O137" s="116">
        <v>64.984709480122319</v>
      </c>
      <c r="P137" s="116">
        <v>57.19313682358117</v>
      </c>
      <c r="Q137" s="116">
        <v>61.362241767232568</v>
      </c>
      <c r="R137" s="116">
        <v>76.452599388379227</v>
      </c>
      <c r="S137" s="116">
        <v>35.195776506819186</v>
      </c>
      <c r="T137" s="116">
        <v>57.271425649417061</v>
      </c>
    </row>
    <row r="138" spans="1:20" s="27" customFormat="1" ht="12.75">
      <c r="A138" s="105">
        <v>6</v>
      </c>
      <c r="B138" s="105">
        <v>4</v>
      </c>
      <c r="C138" s="106">
        <v>3</v>
      </c>
      <c r="D138" s="95">
        <v>954028</v>
      </c>
      <c r="E138" s="45" t="s">
        <v>143</v>
      </c>
      <c r="F138" s="116">
        <v>491.22807017543852</v>
      </c>
      <c r="G138" s="116">
        <v>331.7535545023697</v>
      </c>
      <c r="H138" s="116">
        <v>414.57858769931659</v>
      </c>
      <c r="I138" s="116">
        <v>364.03508771929819</v>
      </c>
      <c r="J138" s="116">
        <v>213.27014218009481</v>
      </c>
      <c r="K138" s="116">
        <v>291.57175398633257</v>
      </c>
      <c r="L138" s="116">
        <v>127.19298245614034</v>
      </c>
      <c r="M138" s="116">
        <v>118.48341232227487</v>
      </c>
      <c r="N138" s="116">
        <v>123.00683371298405</v>
      </c>
      <c r="O138" s="116">
        <v>65.78947368421052</v>
      </c>
      <c r="P138" s="116">
        <v>85.308056872037909</v>
      </c>
      <c r="Q138" s="116">
        <v>75.170842824601365</v>
      </c>
      <c r="R138" s="116">
        <v>61.403508771929822</v>
      </c>
      <c r="S138" s="116">
        <v>33.175355450236964</v>
      </c>
      <c r="T138" s="116">
        <v>47.835990888382689</v>
      </c>
    </row>
    <row r="139" spans="1:20" s="27" customFormat="1" ht="12.75">
      <c r="A139" s="105">
        <v>6</v>
      </c>
      <c r="B139" s="105">
        <v>4</v>
      </c>
      <c r="C139" s="106">
        <v>3</v>
      </c>
      <c r="D139" s="95">
        <v>958044</v>
      </c>
      <c r="E139" s="45" t="s">
        <v>148</v>
      </c>
      <c r="F139" s="116">
        <v>173.26732673267327</v>
      </c>
      <c r="G139" s="116">
        <v>191.31714495952909</v>
      </c>
      <c r="H139" s="116">
        <v>182.11323476379371</v>
      </c>
      <c r="I139" s="116">
        <v>77.793493635077795</v>
      </c>
      <c r="J139" s="116">
        <v>62.545989698307586</v>
      </c>
      <c r="K139" s="116">
        <v>70.320952037504512</v>
      </c>
      <c r="L139" s="116">
        <v>95.473833097595474</v>
      </c>
      <c r="M139" s="116">
        <v>128.77115526122148</v>
      </c>
      <c r="N139" s="116">
        <v>111.79228272628923</v>
      </c>
      <c r="O139" s="116">
        <v>67.185289957567193</v>
      </c>
      <c r="P139" s="116">
        <v>91.979396615158194</v>
      </c>
      <c r="Q139" s="116">
        <v>79.336458708979436</v>
      </c>
      <c r="R139" s="116">
        <v>28.288543140028288</v>
      </c>
      <c r="S139" s="116">
        <v>36.791758646063279</v>
      </c>
      <c r="T139" s="116">
        <v>32.455824017309773</v>
      </c>
    </row>
    <row r="140" spans="1:20" s="27" customFormat="1" ht="12.75">
      <c r="A140" s="105">
        <v>6</v>
      </c>
      <c r="B140" s="105">
        <v>4</v>
      </c>
      <c r="C140" s="106">
        <v>3</v>
      </c>
      <c r="D140" s="95">
        <v>754044</v>
      </c>
      <c r="E140" s="45" t="s">
        <v>220</v>
      </c>
      <c r="F140" s="116">
        <v>470.29702970297029</v>
      </c>
      <c r="G140" s="116">
        <v>348.36817015034836</v>
      </c>
      <c r="H140" s="116">
        <v>410.44104410441048</v>
      </c>
      <c r="I140" s="116">
        <v>311.17397454031118</v>
      </c>
      <c r="J140" s="116">
        <v>275.02750275027495</v>
      </c>
      <c r="K140" s="116">
        <v>293.42934293429346</v>
      </c>
      <c r="L140" s="116">
        <v>159.12305516265914</v>
      </c>
      <c r="M140" s="116">
        <v>73.340667400073343</v>
      </c>
      <c r="N140" s="116">
        <v>117.01170117011701</v>
      </c>
      <c r="O140" s="116">
        <v>70.721357850070717</v>
      </c>
      <c r="P140" s="116">
        <v>29.336266960029334</v>
      </c>
      <c r="Q140" s="116">
        <v>50.405040504050405</v>
      </c>
      <c r="R140" s="116">
        <v>88.401697312588396</v>
      </c>
      <c r="S140" s="116">
        <v>44.004400440044002</v>
      </c>
      <c r="T140" s="116">
        <v>66.606660666066603</v>
      </c>
    </row>
    <row r="141" spans="1:20" s="27" customFormat="1" ht="12.75">
      <c r="A141" s="105">
        <v>6</v>
      </c>
      <c r="B141" s="105">
        <v>4</v>
      </c>
      <c r="C141" s="106">
        <v>3</v>
      </c>
      <c r="D141" s="95">
        <v>974044</v>
      </c>
      <c r="E141" s="45" t="s">
        <v>159</v>
      </c>
      <c r="F141" s="116">
        <v>663.07501036054703</v>
      </c>
      <c r="G141" s="116">
        <v>537.8753922008068</v>
      </c>
      <c r="H141" s="116">
        <v>602.92850990525403</v>
      </c>
      <c r="I141" s="116">
        <v>455.86406962287612</v>
      </c>
      <c r="J141" s="116">
        <v>340.65441506051098</v>
      </c>
      <c r="K141" s="116">
        <v>400.51679586563307</v>
      </c>
      <c r="L141" s="116">
        <v>207.21094073767097</v>
      </c>
      <c r="M141" s="116">
        <v>197.22097714029582</v>
      </c>
      <c r="N141" s="116">
        <v>202.41171403962102</v>
      </c>
      <c r="O141" s="116">
        <v>111.8939079983423</v>
      </c>
      <c r="P141" s="116">
        <v>76.199013895114305</v>
      </c>
      <c r="Q141" s="116">
        <v>94.745908699397063</v>
      </c>
      <c r="R141" s="116">
        <v>95.317032739328639</v>
      </c>
      <c r="S141" s="116">
        <v>121.02196324518152</v>
      </c>
      <c r="T141" s="116">
        <v>107.66580534022395</v>
      </c>
    </row>
    <row r="142" spans="1:20" s="27" customFormat="1" ht="12.75">
      <c r="A142" s="105">
        <v>6</v>
      </c>
      <c r="B142" s="105">
        <v>4</v>
      </c>
      <c r="C142" s="106">
        <v>3</v>
      </c>
      <c r="D142" s="95">
        <v>378032</v>
      </c>
      <c r="E142" s="45" t="s">
        <v>83</v>
      </c>
      <c r="F142" s="116">
        <v>464.65222348916768</v>
      </c>
      <c r="G142" s="116">
        <v>421.62858062439653</v>
      </c>
      <c r="H142" s="116">
        <v>444.44444444444446</v>
      </c>
      <c r="I142" s="116">
        <v>296.46522234891683</v>
      </c>
      <c r="J142" s="116">
        <v>244.60894753781778</v>
      </c>
      <c r="K142" s="116">
        <v>272.10884353741494</v>
      </c>
      <c r="L142" s="116">
        <v>168.18700114025086</v>
      </c>
      <c r="M142" s="116">
        <v>177.01963308657866</v>
      </c>
      <c r="N142" s="116">
        <v>172.33560090702946</v>
      </c>
      <c r="O142" s="116">
        <v>82.66818700114024</v>
      </c>
      <c r="P142" s="116">
        <v>54.715159317669773</v>
      </c>
      <c r="Q142" s="116">
        <v>69.538926681783821</v>
      </c>
      <c r="R142" s="116">
        <v>85.518814139110603</v>
      </c>
      <c r="S142" s="116">
        <v>122.30447376890892</v>
      </c>
      <c r="T142" s="116">
        <v>102.79667422524565</v>
      </c>
    </row>
    <row r="143" spans="1:20" s="27" customFormat="1" ht="12.75">
      <c r="A143" s="105">
        <v>6</v>
      </c>
      <c r="B143" s="105">
        <v>4</v>
      </c>
      <c r="C143" s="106">
        <v>3</v>
      </c>
      <c r="D143" s="95">
        <v>954032</v>
      </c>
      <c r="E143" s="45" t="s">
        <v>144</v>
      </c>
      <c r="F143" s="116">
        <v>578.51239669421489</v>
      </c>
      <c r="G143" s="116">
        <v>576.52426379095812</v>
      </c>
      <c r="H143" s="116">
        <v>577.56751429134636</v>
      </c>
      <c r="I143" s="116">
        <v>398.19684447783624</v>
      </c>
      <c r="J143" s="116">
        <v>364.99377851513896</v>
      </c>
      <c r="K143" s="116">
        <v>382.41671594717127</v>
      </c>
      <c r="L143" s="116">
        <v>180.31555221637865</v>
      </c>
      <c r="M143" s="116">
        <v>211.53048527581913</v>
      </c>
      <c r="N143" s="116">
        <v>195.15079834417506</v>
      </c>
      <c r="O143" s="116">
        <v>93.914350112697207</v>
      </c>
      <c r="P143" s="116">
        <v>111.98672749896308</v>
      </c>
      <c r="Q143" s="116">
        <v>102.50344963532427</v>
      </c>
      <c r="R143" s="116">
        <v>86.401202103681442</v>
      </c>
      <c r="S143" s="116">
        <v>99.543757776856054</v>
      </c>
      <c r="T143" s="116">
        <v>92.647348708850757</v>
      </c>
    </row>
    <row r="144" spans="1:20" s="27" customFormat="1" ht="12.75">
      <c r="A144" s="105">
        <v>6</v>
      </c>
      <c r="B144" s="105">
        <v>4</v>
      </c>
      <c r="C144" s="106">
        <v>3</v>
      </c>
      <c r="D144" s="95">
        <v>374048</v>
      </c>
      <c r="E144" s="45" t="s">
        <v>77</v>
      </c>
      <c r="F144" s="116">
        <v>303.62776025236593</v>
      </c>
      <c r="G144" s="116">
        <v>215.79804560260587</v>
      </c>
      <c r="H144" s="116">
        <v>260.41666666666669</v>
      </c>
      <c r="I144" s="116">
        <v>141.9558359621451</v>
      </c>
      <c r="J144" s="116">
        <v>77.361563517915314</v>
      </c>
      <c r="K144" s="116">
        <v>110.17628205128206</v>
      </c>
      <c r="L144" s="116">
        <v>161.67192429022083</v>
      </c>
      <c r="M144" s="116">
        <v>138.43648208469054</v>
      </c>
      <c r="N144" s="116">
        <v>150.24038461538461</v>
      </c>
      <c r="O144" s="116">
        <v>86.750788643533127</v>
      </c>
      <c r="P144" s="116">
        <v>93.648208469055376</v>
      </c>
      <c r="Q144" s="116">
        <v>90.144230769230759</v>
      </c>
      <c r="R144" s="116">
        <v>74.921135646687702</v>
      </c>
      <c r="S144" s="116">
        <v>44.788273615635184</v>
      </c>
      <c r="T144" s="116">
        <v>60.096153846153847</v>
      </c>
    </row>
    <row r="145" spans="1:20" s="27" customFormat="1" ht="12.75">
      <c r="A145" s="105">
        <v>6</v>
      </c>
      <c r="B145" s="105">
        <v>4</v>
      </c>
      <c r="C145" s="106">
        <v>3</v>
      </c>
      <c r="D145" s="95">
        <v>374052</v>
      </c>
      <c r="E145" s="45" t="s">
        <v>78</v>
      </c>
      <c r="F145" s="116">
        <v>313.72549019607845</v>
      </c>
      <c r="G145" s="116">
        <v>264.05867970660148</v>
      </c>
      <c r="H145" s="116">
        <v>290.32258064516128</v>
      </c>
      <c r="I145" s="116">
        <v>244.00871459694989</v>
      </c>
      <c r="J145" s="116">
        <v>151.58924205378972</v>
      </c>
      <c r="K145" s="116">
        <v>200.46082949308757</v>
      </c>
      <c r="L145" s="116">
        <v>69.716775599128539</v>
      </c>
      <c r="M145" s="116">
        <v>112.46943765281173</v>
      </c>
      <c r="N145" s="116">
        <v>89.861751152073737</v>
      </c>
      <c r="O145" s="116">
        <v>30.501089324618736</v>
      </c>
      <c r="P145" s="116">
        <v>39.119804400977991</v>
      </c>
      <c r="Q145" s="116">
        <v>34.562211981566826</v>
      </c>
      <c r="R145" s="116">
        <v>39.215686274509807</v>
      </c>
      <c r="S145" s="116">
        <v>73.349633251833737</v>
      </c>
      <c r="T145" s="116">
        <v>55.299539170506911</v>
      </c>
    </row>
    <row r="146" spans="1:20" s="27" customFormat="1" ht="12.75">
      <c r="A146" s="108"/>
      <c r="B146" s="108"/>
      <c r="C146" s="108"/>
      <c r="D146" s="99"/>
      <c r="E146" s="102" t="s">
        <v>213</v>
      </c>
      <c r="F146" s="202">
        <v>442.32207027952637</v>
      </c>
      <c r="G146" s="202">
        <v>357.59820290207028</v>
      </c>
      <c r="H146" s="202">
        <v>401.56705022404316</v>
      </c>
      <c r="I146" s="202">
        <v>295.60491683348204</v>
      </c>
      <c r="J146" s="202">
        <v>214.89038419795963</v>
      </c>
      <c r="K146" s="202">
        <v>510.49530103144167</v>
      </c>
      <c r="L146" s="202">
        <v>146.71715344604428</v>
      </c>
      <c r="M146" s="202">
        <v>125.76216206839727</v>
      </c>
      <c r="N146" s="202">
        <v>136.63710020610299</v>
      </c>
      <c r="O146" s="202">
        <v>67.047729300822411</v>
      </c>
      <c r="P146" s="202">
        <v>63.574941238713933</v>
      </c>
      <c r="Q146" s="202">
        <v>65.377201839072782</v>
      </c>
      <c r="R146" s="202">
        <v>79.669424145221853</v>
      </c>
      <c r="S146" s="202">
        <v>62.187220829683341</v>
      </c>
      <c r="T146" s="202">
        <v>71.259898367030189</v>
      </c>
    </row>
    <row r="147" spans="1:20" s="27" customFormat="1" ht="12.75">
      <c r="A147" s="105">
        <v>7</v>
      </c>
      <c r="B147" s="105">
        <v>1</v>
      </c>
      <c r="C147" s="106">
        <v>4</v>
      </c>
      <c r="D147" s="95">
        <v>362008</v>
      </c>
      <c r="E147" s="45" t="s">
        <v>63</v>
      </c>
      <c r="F147" s="116">
        <v>421.62627276638466</v>
      </c>
      <c r="G147" s="116">
        <v>409.18770915728624</v>
      </c>
      <c r="H147" s="116">
        <v>415.59016756477445</v>
      </c>
      <c r="I147" s="116">
        <v>239.49519575505516</v>
      </c>
      <c r="J147" s="116">
        <v>241.86188013386067</v>
      </c>
      <c r="K147" s="116">
        <v>240.64368494869714</v>
      </c>
      <c r="L147" s="116">
        <v>182.13107701132944</v>
      </c>
      <c r="M147" s="116">
        <v>167.3258290234256</v>
      </c>
      <c r="N147" s="116">
        <v>174.94648261607736</v>
      </c>
      <c r="O147" s="116">
        <v>48.759500932166929</v>
      </c>
      <c r="P147" s="116">
        <v>68.451475509583204</v>
      </c>
      <c r="Q147" s="116">
        <v>58.315494205359116</v>
      </c>
      <c r="R147" s="116">
        <v>133.37157607916248</v>
      </c>
      <c r="S147" s="116">
        <v>98.874353513842408</v>
      </c>
      <c r="T147" s="116">
        <v>116.63098841071823</v>
      </c>
    </row>
    <row r="148" spans="1:20" s="27" customFormat="1" ht="12.75">
      <c r="A148" s="105">
        <v>7</v>
      </c>
      <c r="B148" s="105">
        <v>1</v>
      </c>
      <c r="C148" s="106">
        <v>4</v>
      </c>
      <c r="D148" s="95">
        <v>562004</v>
      </c>
      <c r="E148" s="45" t="s">
        <v>104</v>
      </c>
      <c r="F148" s="116">
        <v>893.56295878035007</v>
      </c>
      <c r="G148" s="116">
        <v>692.67997580157294</v>
      </c>
      <c r="H148" s="116">
        <v>796.58294392523362</v>
      </c>
      <c r="I148" s="116">
        <v>543.47826086956525</v>
      </c>
      <c r="J148" s="116">
        <v>470.35692679975801</v>
      </c>
      <c r="K148" s="116">
        <v>508.17757009345792</v>
      </c>
      <c r="L148" s="116">
        <v>350.08469791078488</v>
      </c>
      <c r="M148" s="116">
        <v>222.32304900181489</v>
      </c>
      <c r="N148" s="116">
        <v>288.40537383177571</v>
      </c>
      <c r="O148" s="116">
        <v>141.16318464144553</v>
      </c>
      <c r="P148" s="116">
        <v>113.4301270417423</v>
      </c>
      <c r="Q148" s="116">
        <v>127.77453271028038</v>
      </c>
      <c r="R148" s="116">
        <v>208.92151326933936</v>
      </c>
      <c r="S148" s="116">
        <v>108.89292196007257</v>
      </c>
      <c r="T148" s="116">
        <v>160.63084112149531</v>
      </c>
    </row>
    <row r="149" spans="1:20" s="27" customFormat="1" ht="12.75">
      <c r="A149" s="105">
        <v>7</v>
      </c>
      <c r="B149" s="105">
        <v>1</v>
      </c>
      <c r="C149" s="106">
        <v>4</v>
      </c>
      <c r="D149" s="95">
        <v>358008</v>
      </c>
      <c r="E149" s="45" t="s">
        <v>62</v>
      </c>
      <c r="F149" s="116">
        <v>373.99022638875039</v>
      </c>
      <c r="G149" s="116">
        <v>320.43596730245235</v>
      </c>
      <c r="H149" s="116">
        <v>348.40120820747842</v>
      </c>
      <c r="I149" s="116">
        <v>199.46145407400022</v>
      </c>
      <c r="J149" s="116">
        <v>159.12806539509535</v>
      </c>
      <c r="K149" s="116">
        <v>180.18956358712634</v>
      </c>
      <c r="L149" s="116">
        <v>174.52877231475017</v>
      </c>
      <c r="M149" s="116">
        <v>161.30790190735695</v>
      </c>
      <c r="N149" s="116">
        <v>168.21164462035205</v>
      </c>
      <c r="O149" s="116">
        <v>66.819587114790068</v>
      </c>
      <c r="P149" s="116">
        <v>89.373297002724797</v>
      </c>
      <c r="Q149" s="116">
        <v>77.596083741276956</v>
      </c>
      <c r="R149" s="116">
        <v>107.70918519996009</v>
      </c>
      <c r="S149" s="116">
        <v>71.934604904632153</v>
      </c>
      <c r="T149" s="116">
        <v>90.61556087907509</v>
      </c>
    </row>
    <row r="150" spans="1:20" s="27" customFormat="1" ht="12.75">
      <c r="A150" s="105">
        <v>7</v>
      </c>
      <c r="B150" s="105">
        <v>1</v>
      </c>
      <c r="C150" s="106">
        <v>4</v>
      </c>
      <c r="D150" s="95">
        <v>334012</v>
      </c>
      <c r="E150" s="45" t="s">
        <v>58</v>
      </c>
      <c r="F150" s="116">
        <v>600.03488574917151</v>
      </c>
      <c r="G150" s="116">
        <v>439.38591847538379</v>
      </c>
      <c r="H150" s="116">
        <v>520.17543859649118</v>
      </c>
      <c r="I150" s="116">
        <v>329.67032967032969</v>
      </c>
      <c r="J150" s="116">
        <v>224.10446444326806</v>
      </c>
      <c r="K150" s="116">
        <v>277.19298245614038</v>
      </c>
      <c r="L150" s="116">
        <v>270.36455607884176</v>
      </c>
      <c r="M150" s="116">
        <v>215.28145403211576</v>
      </c>
      <c r="N150" s="116">
        <v>242.98245614035085</v>
      </c>
      <c r="O150" s="116">
        <v>141.28728414442702</v>
      </c>
      <c r="P150" s="116">
        <v>141.16816657843657</v>
      </c>
      <c r="Q150" s="116">
        <v>141.2280701754386</v>
      </c>
      <c r="R150" s="116">
        <v>129.07727193441477</v>
      </c>
      <c r="S150" s="116">
        <v>74.113287453679192</v>
      </c>
      <c r="T150" s="116">
        <v>101.75438596491226</v>
      </c>
    </row>
    <row r="151" spans="1:20" s="27" customFormat="1" ht="12.75">
      <c r="A151" s="105">
        <v>7</v>
      </c>
      <c r="B151" s="105">
        <v>1</v>
      </c>
      <c r="C151" s="106">
        <v>4</v>
      </c>
      <c r="D151" s="95">
        <v>562014</v>
      </c>
      <c r="E151" s="45" t="s">
        <v>107</v>
      </c>
      <c r="F151" s="116">
        <v>791.91438763376937</v>
      </c>
      <c r="G151" s="116">
        <v>723.57620911731283</v>
      </c>
      <c r="H151" s="116">
        <v>758.77273562373682</v>
      </c>
      <c r="I151" s="116">
        <v>447.0868014268728</v>
      </c>
      <c r="J151" s="116">
        <v>382.62406869554241</v>
      </c>
      <c r="K151" s="116">
        <v>415.82460652826262</v>
      </c>
      <c r="L151" s="116">
        <v>344.82758620689657</v>
      </c>
      <c r="M151" s="116">
        <v>340.95214042177048</v>
      </c>
      <c r="N151" s="116">
        <v>342.94812909547431</v>
      </c>
      <c r="O151" s="116">
        <v>184.30439952437573</v>
      </c>
      <c r="P151" s="116">
        <v>190.68064149513827</v>
      </c>
      <c r="Q151" s="116">
        <v>187.39665625574133</v>
      </c>
      <c r="R151" s="116">
        <v>160.52318668252082</v>
      </c>
      <c r="S151" s="116">
        <v>150.2714989266322</v>
      </c>
      <c r="T151" s="116">
        <v>155.55147283973301</v>
      </c>
    </row>
    <row r="152" spans="1:20" s="27" customFormat="1" ht="12.75">
      <c r="A152" s="105">
        <v>7</v>
      </c>
      <c r="B152" s="105">
        <v>1</v>
      </c>
      <c r="C152" s="106">
        <v>4</v>
      </c>
      <c r="D152" s="95">
        <v>562020</v>
      </c>
      <c r="E152" s="45" t="s">
        <v>109</v>
      </c>
      <c r="F152" s="116">
        <v>485.51545557533581</v>
      </c>
      <c r="G152" s="116">
        <v>419.81380642894783</v>
      </c>
      <c r="H152" s="116">
        <v>454.0094339622641</v>
      </c>
      <c r="I152" s="116">
        <v>302.637967308626</v>
      </c>
      <c r="J152" s="116">
        <v>259.96838222378358</v>
      </c>
      <c r="K152" s="116">
        <v>282.17654986522911</v>
      </c>
      <c r="L152" s="116">
        <v>182.8774882667098</v>
      </c>
      <c r="M152" s="116">
        <v>159.84542420516425</v>
      </c>
      <c r="N152" s="116">
        <v>171.83288409703505</v>
      </c>
      <c r="O152" s="116">
        <v>85.77439715164266</v>
      </c>
      <c r="P152" s="116">
        <v>86.070613033549961</v>
      </c>
      <c r="Q152" s="116">
        <v>85.916442048517524</v>
      </c>
      <c r="R152" s="116">
        <v>97.103091115067159</v>
      </c>
      <c r="S152" s="116">
        <v>73.77481117161426</v>
      </c>
      <c r="T152" s="116">
        <v>85.916442048517524</v>
      </c>
    </row>
    <row r="153" spans="1:20" s="27" customFormat="1" ht="12.75">
      <c r="A153" s="105">
        <v>7</v>
      </c>
      <c r="B153" s="105">
        <v>1</v>
      </c>
      <c r="C153" s="106">
        <v>4</v>
      </c>
      <c r="D153" s="95">
        <v>978024</v>
      </c>
      <c r="E153" s="45" t="s">
        <v>162</v>
      </c>
      <c r="F153" s="116">
        <v>543.63697630012359</v>
      </c>
      <c r="G153" s="116">
        <v>464.4447118276982</v>
      </c>
      <c r="H153" s="116">
        <v>505.40257929592195</v>
      </c>
      <c r="I153" s="116">
        <v>235.87554756823542</v>
      </c>
      <c r="J153" s="116">
        <v>182.89014559018167</v>
      </c>
      <c r="K153" s="116">
        <v>210.29394678749856</v>
      </c>
      <c r="L153" s="116">
        <v>307.76142873188815</v>
      </c>
      <c r="M153" s="116">
        <v>281.55456623751655</v>
      </c>
      <c r="N153" s="116">
        <v>295.1086325084234</v>
      </c>
      <c r="O153" s="116">
        <v>167.35931708412895</v>
      </c>
      <c r="P153" s="116">
        <v>161.23210203344965</v>
      </c>
      <c r="Q153" s="116">
        <v>164.40106889740909</v>
      </c>
      <c r="R153" s="116">
        <v>140.4021116477592</v>
      </c>
      <c r="S153" s="116">
        <v>120.3224642040669</v>
      </c>
      <c r="T153" s="116">
        <v>130.70756361101431</v>
      </c>
    </row>
    <row r="154" spans="1:20" s="27" customFormat="1" ht="12.75">
      <c r="A154" s="105">
        <v>7</v>
      </c>
      <c r="B154" s="105">
        <v>1</v>
      </c>
      <c r="C154" s="106">
        <v>4</v>
      </c>
      <c r="D154" s="95">
        <v>562024</v>
      </c>
      <c r="E154" s="45" t="s">
        <v>110</v>
      </c>
      <c r="F154" s="116">
        <v>652.22623345367049</v>
      </c>
      <c r="G154" s="116">
        <v>601.98485244189089</v>
      </c>
      <c r="H154" s="116">
        <v>628.13126252505026</v>
      </c>
      <c r="I154" s="116">
        <v>403.12876052948263</v>
      </c>
      <c r="J154" s="116">
        <v>366.93653695481862</v>
      </c>
      <c r="K154" s="116">
        <v>385.77154308617236</v>
      </c>
      <c r="L154" s="116">
        <v>249.09747292418777</v>
      </c>
      <c r="M154" s="116">
        <v>235.04831548707233</v>
      </c>
      <c r="N154" s="116">
        <v>242.35971943887776</v>
      </c>
      <c r="O154" s="116">
        <v>96.269554753309265</v>
      </c>
      <c r="P154" s="116">
        <v>83.572734395403501</v>
      </c>
      <c r="Q154" s="116">
        <v>90.180360721442895</v>
      </c>
      <c r="R154" s="116">
        <v>152.82791817087849</v>
      </c>
      <c r="S154" s="116">
        <v>151.47558109166883</v>
      </c>
      <c r="T154" s="116">
        <v>152.17935871743487</v>
      </c>
    </row>
    <row r="155" spans="1:20" s="27" customFormat="1" ht="12.75">
      <c r="A155" s="105">
        <v>7</v>
      </c>
      <c r="B155" s="105">
        <v>1</v>
      </c>
      <c r="C155" s="106">
        <v>4</v>
      </c>
      <c r="D155" s="95">
        <v>770024</v>
      </c>
      <c r="E155" s="45" t="s">
        <v>130</v>
      </c>
      <c r="F155" s="116">
        <v>658.09712151175563</v>
      </c>
      <c r="G155" s="116">
        <v>673.15990630008605</v>
      </c>
      <c r="H155" s="116">
        <v>665.19491082321485</v>
      </c>
      <c r="I155" s="116">
        <v>490.00219731927058</v>
      </c>
      <c r="J155" s="116">
        <v>528.91135495006756</v>
      </c>
      <c r="K155" s="116">
        <v>508.33672224481495</v>
      </c>
      <c r="L155" s="116">
        <v>168.09492419248511</v>
      </c>
      <c r="M155" s="116">
        <v>144.24855135001849</v>
      </c>
      <c r="N155" s="116">
        <v>156.85818857840002</v>
      </c>
      <c r="O155" s="116">
        <v>65.919578114700059</v>
      </c>
      <c r="P155" s="116">
        <v>73.973616076932558</v>
      </c>
      <c r="Q155" s="116">
        <v>69.714750479288909</v>
      </c>
      <c r="R155" s="116">
        <v>102.17534607778505</v>
      </c>
      <c r="S155" s="116">
        <v>70.27493527308593</v>
      </c>
      <c r="T155" s="116">
        <v>87.143438099111094</v>
      </c>
    </row>
    <row r="156" spans="1:20" s="27" customFormat="1" ht="12.75">
      <c r="A156" s="105">
        <v>7</v>
      </c>
      <c r="B156" s="105">
        <v>1</v>
      </c>
      <c r="C156" s="106">
        <v>4</v>
      </c>
      <c r="D156" s="95">
        <v>562032</v>
      </c>
      <c r="E156" s="45" t="s">
        <v>112</v>
      </c>
      <c r="F156" s="116">
        <v>493.19427258264096</v>
      </c>
      <c r="G156" s="116">
        <v>456.94200351493851</v>
      </c>
      <c r="H156" s="116">
        <v>475.96956763778064</v>
      </c>
      <c r="I156" s="116">
        <v>304.93194272582645</v>
      </c>
      <c r="J156" s="116">
        <v>256.78578402655734</v>
      </c>
      <c r="K156" s="116">
        <v>282.05604008164778</v>
      </c>
      <c r="L156" s="116">
        <v>188.26232985681455</v>
      </c>
      <c r="M156" s="116">
        <v>200.15621948838114</v>
      </c>
      <c r="N156" s="116">
        <v>193.91352755613283</v>
      </c>
      <c r="O156" s="116">
        <v>98.108538094396323</v>
      </c>
      <c r="P156" s="116">
        <v>103.49541105252879</v>
      </c>
      <c r="Q156" s="116">
        <v>100.66802746335127</v>
      </c>
      <c r="R156" s="116">
        <v>90.153791762418237</v>
      </c>
      <c r="S156" s="116">
        <v>96.660808435852346</v>
      </c>
      <c r="T156" s="116">
        <v>93.245500092781569</v>
      </c>
    </row>
    <row r="157" spans="1:20" s="27" customFormat="1" ht="12.75">
      <c r="A157" s="105">
        <v>7</v>
      </c>
      <c r="B157" s="105">
        <v>1</v>
      </c>
      <c r="C157" s="106">
        <v>4</v>
      </c>
      <c r="D157" s="95">
        <v>334032</v>
      </c>
      <c r="E157" s="45" t="s">
        <v>60</v>
      </c>
      <c r="F157" s="116">
        <v>729.9150881776618</v>
      </c>
      <c r="G157" s="116">
        <v>662.52965869684249</v>
      </c>
      <c r="H157" s="116">
        <v>698.09532017581671</v>
      </c>
      <c r="I157" s="116">
        <v>444.15414761593746</v>
      </c>
      <c r="J157" s="116">
        <v>405.18342763277968</v>
      </c>
      <c r="K157" s="116">
        <v>425.75196069981911</v>
      </c>
      <c r="L157" s="116">
        <v>285.7609405617244</v>
      </c>
      <c r="M157" s="116">
        <v>257.34623106406275</v>
      </c>
      <c r="N157" s="116">
        <v>272.3433594759976</v>
      </c>
      <c r="O157" s="116">
        <v>133.89941214892227</v>
      </c>
      <c r="P157" s="116">
        <v>164.26355174301878</v>
      </c>
      <c r="Q157" s="116">
        <v>148.23752477807463</v>
      </c>
      <c r="R157" s="116">
        <v>151.86152841280207</v>
      </c>
      <c r="S157" s="116">
        <v>93.08267932104394</v>
      </c>
      <c r="T157" s="116">
        <v>124.10583469792293</v>
      </c>
    </row>
    <row r="158" spans="1:20" s="27" customFormat="1" ht="12.75">
      <c r="A158" s="108"/>
      <c r="B158" s="108"/>
      <c r="C158" s="108"/>
      <c r="D158" s="99"/>
      <c r="E158" s="102" t="s">
        <v>214</v>
      </c>
      <c r="F158" s="202">
        <v>594.607470592906</v>
      </c>
      <c r="G158" s="202">
        <v>528.72631721123264</v>
      </c>
      <c r="H158" s="202">
        <v>562.97169811320759</v>
      </c>
      <c r="I158" s="202">
        <v>352.99855942104608</v>
      </c>
      <c r="J158" s="202">
        <v>288.2292222007963</v>
      </c>
      <c r="K158" s="202">
        <v>641.22778162184227</v>
      </c>
      <c r="L158" s="202">
        <v>241.60891117185994</v>
      </c>
      <c r="M158" s="202">
        <v>216.72130744956473</v>
      </c>
      <c r="N158" s="202">
        <v>229.65801886792454</v>
      </c>
      <c r="O158" s="202">
        <v>110.25533411222904</v>
      </c>
      <c r="P158" s="202">
        <v>114.92982650016576</v>
      </c>
      <c r="Q158" s="202">
        <v>112.5</v>
      </c>
      <c r="R158" s="202">
        <v>131.35357705963088</v>
      </c>
      <c r="S158" s="202">
        <v>101.79148094939895</v>
      </c>
      <c r="T158" s="202">
        <v>117.15801886792454</v>
      </c>
    </row>
    <row r="159" spans="1:20" s="27" customFormat="1" ht="12.75">
      <c r="A159" s="105">
        <v>8</v>
      </c>
      <c r="B159" s="105">
        <v>2</v>
      </c>
      <c r="C159" s="106">
        <v>4</v>
      </c>
      <c r="D159" s="95">
        <v>570004</v>
      </c>
      <c r="E159" s="45" t="s">
        <v>118</v>
      </c>
      <c r="F159" s="116">
        <v>608.50188549880022</v>
      </c>
      <c r="G159" s="116">
        <v>513.61161524500915</v>
      </c>
      <c r="H159" s="116">
        <v>562.41184767277855</v>
      </c>
      <c r="I159" s="116">
        <v>406.2392869386357</v>
      </c>
      <c r="J159" s="116">
        <v>330.30852994555346</v>
      </c>
      <c r="K159" s="116">
        <v>369.35825105782789</v>
      </c>
      <c r="L159" s="116">
        <v>202.26259856016455</v>
      </c>
      <c r="M159" s="116">
        <v>183.30308529945552</v>
      </c>
      <c r="N159" s="116">
        <v>193.05359661495064</v>
      </c>
      <c r="O159" s="116">
        <v>95.989029825162831</v>
      </c>
      <c r="P159" s="116">
        <v>98.003629764065337</v>
      </c>
      <c r="Q159" s="116">
        <v>96.967559943582515</v>
      </c>
      <c r="R159" s="116">
        <v>106.2735687350017</v>
      </c>
      <c r="S159" s="116">
        <v>85.299455535390209</v>
      </c>
      <c r="T159" s="116">
        <v>96.086036671368134</v>
      </c>
    </row>
    <row r="160" spans="1:20" s="27" customFormat="1" ht="12.75">
      <c r="A160" s="105">
        <v>8</v>
      </c>
      <c r="B160" s="105">
        <v>2</v>
      </c>
      <c r="C160" s="106">
        <v>4</v>
      </c>
      <c r="D160" s="95">
        <v>766008</v>
      </c>
      <c r="E160" s="45" t="s">
        <v>125</v>
      </c>
      <c r="F160" s="116">
        <v>482.93963254593177</v>
      </c>
      <c r="G160" s="116">
        <v>411.63141993957703</v>
      </c>
      <c r="H160" s="116">
        <v>448.64226682408497</v>
      </c>
      <c r="I160" s="116">
        <v>330.70866141732284</v>
      </c>
      <c r="J160" s="116">
        <v>247.35649546827793</v>
      </c>
      <c r="K160" s="116">
        <v>290.61847243665426</v>
      </c>
      <c r="L160" s="116">
        <v>152.23097112860893</v>
      </c>
      <c r="M160" s="116">
        <v>164.27492447129907</v>
      </c>
      <c r="N160" s="116">
        <v>158.02379438743074</v>
      </c>
      <c r="O160" s="116">
        <v>75.240594925634298</v>
      </c>
      <c r="P160" s="116">
        <v>60.422960725075527</v>
      </c>
      <c r="Q160" s="116">
        <v>68.113704477340846</v>
      </c>
      <c r="R160" s="116">
        <v>76.99037620297463</v>
      </c>
      <c r="S160" s="116">
        <v>103.85196374622359</v>
      </c>
      <c r="T160" s="116">
        <v>89.910089910089923</v>
      </c>
    </row>
    <row r="161" spans="1:20" s="27" customFormat="1" ht="12.75">
      <c r="A161" s="105">
        <v>8</v>
      </c>
      <c r="B161" s="105">
        <v>2</v>
      </c>
      <c r="C161" s="106">
        <v>4</v>
      </c>
      <c r="D161" s="95">
        <v>766020</v>
      </c>
      <c r="E161" s="45" t="s">
        <v>126</v>
      </c>
      <c r="F161" s="116">
        <v>694.12477286493049</v>
      </c>
      <c r="G161" s="116">
        <v>635.39115865446581</v>
      </c>
      <c r="H161" s="116">
        <v>665.66754090171094</v>
      </c>
      <c r="I161" s="116">
        <v>463.96123561477901</v>
      </c>
      <c r="J161" s="116">
        <v>452.37788374790568</v>
      </c>
      <c r="K161" s="116">
        <v>458.34894467341081</v>
      </c>
      <c r="L161" s="116">
        <v>230.16353725015139</v>
      </c>
      <c r="M161" s="116">
        <v>183.01327490656013</v>
      </c>
      <c r="N161" s="116">
        <v>207.31859622830027</v>
      </c>
      <c r="O161" s="116">
        <v>87.219866747425812</v>
      </c>
      <c r="P161" s="116">
        <v>79.907204536667095</v>
      </c>
      <c r="Q161" s="116">
        <v>83.676782815036844</v>
      </c>
      <c r="R161" s="116">
        <v>142.94367050272558</v>
      </c>
      <c r="S161" s="116">
        <v>103.10607036989303</v>
      </c>
      <c r="T161" s="116">
        <v>123.64181341326338</v>
      </c>
    </row>
    <row r="162" spans="1:20" s="27" customFormat="1" ht="12.75">
      <c r="A162" s="105">
        <v>8</v>
      </c>
      <c r="B162" s="105">
        <v>2</v>
      </c>
      <c r="C162" s="106">
        <v>4</v>
      </c>
      <c r="D162" s="95">
        <v>562012</v>
      </c>
      <c r="E162" s="45" t="s">
        <v>106</v>
      </c>
      <c r="F162" s="116">
        <v>349.25455549420212</v>
      </c>
      <c r="G162" s="116">
        <v>298.52919761176639</v>
      </c>
      <c r="H162" s="116">
        <v>324.56948479909295</v>
      </c>
      <c r="I162" s="116">
        <v>187.74157923799001</v>
      </c>
      <c r="J162" s="116">
        <v>142.71151885830784</v>
      </c>
      <c r="K162" s="116">
        <v>165.82807738643609</v>
      </c>
      <c r="L162" s="116">
        <v>161.51297625621206</v>
      </c>
      <c r="M162" s="116">
        <v>155.81767875345855</v>
      </c>
      <c r="N162" s="116">
        <v>158.7414074126568</v>
      </c>
      <c r="O162" s="116">
        <v>74.544450579790166</v>
      </c>
      <c r="P162" s="116">
        <v>81.549439347604491</v>
      </c>
      <c r="Q162" s="116">
        <v>77.953369711572535</v>
      </c>
      <c r="R162" s="116">
        <v>86.968525676421876</v>
      </c>
      <c r="S162" s="116">
        <v>74.268239405854075</v>
      </c>
      <c r="T162" s="116">
        <v>80.788037701084278</v>
      </c>
    </row>
    <row r="163" spans="1:20" s="27" customFormat="1" ht="12.75">
      <c r="A163" s="105">
        <v>8</v>
      </c>
      <c r="B163" s="105">
        <v>2</v>
      </c>
      <c r="C163" s="106">
        <v>4</v>
      </c>
      <c r="D163" s="95">
        <v>758012</v>
      </c>
      <c r="E163" s="45" t="s">
        <v>123</v>
      </c>
      <c r="F163" s="116">
        <v>646.68331945600903</v>
      </c>
      <c r="G163" s="116">
        <v>613.17294997799638</v>
      </c>
      <c r="H163" s="116">
        <v>630.39292590743798</v>
      </c>
      <c r="I163" s="116">
        <v>451.01304468498483</v>
      </c>
      <c r="J163" s="116">
        <v>415.13862402816494</v>
      </c>
      <c r="K163" s="116">
        <v>433.57341510375818</v>
      </c>
      <c r="L163" s="116">
        <v>195.67027477102414</v>
      </c>
      <c r="M163" s="116">
        <v>198.03432594983136</v>
      </c>
      <c r="N163" s="116">
        <v>196.81951080367966</v>
      </c>
      <c r="O163" s="116">
        <v>61.060227588121009</v>
      </c>
      <c r="P163" s="116">
        <v>74.812967581047374</v>
      </c>
      <c r="Q163" s="116">
        <v>67.745846109962201</v>
      </c>
      <c r="R163" s="116">
        <v>134.61004718290312</v>
      </c>
      <c r="S163" s="116">
        <v>123.22135836878397</v>
      </c>
      <c r="T163" s="116">
        <v>129.07366469371749</v>
      </c>
    </row>
    <row r="164" spans="1:20" s="27" customFormat="1" ht="12.75">
      <c r="A164" s="105">
        <v>8</v>
      </c>
      <c r="B164" s="105">
        <v>2</v>
      </c>
      <c r="C164" s="106">
        <v>4</v>
      </c>
      <c r="D164" s="95">
        <v>962024</v>
      </c>
      <c r="E164" s="45" t="s">
        <v>151</v>
      </c>
      <c r="F164" s="116">
        <v>186.74634510724576</v>
      </c>
      <c r="G164" s="116">
        <v>208.64727019821493</v>
      </c>
      <c r="H164" s="116">
        <v>197.24413823758198</v>
      </c>
      <c r="I164" s="116">
        <v>90.705367623519393</v>
      </c>
      <c r="J164" s="116">
        <v>84.618059580387168</v>
      </c>
      <c r="K164" s="116">
        <v>87.787531947994239</v>
      </c>
      <c r="L164" s="116">
        <v>96.040977483726394</v>
      </c>
      <c r="M164" s="116">
        <v>124.02921061782776</v>
      </c>
      <c r="N164" s="116">
        <v>109.45660628958774</v>
      </c>
      <c r="O164" s="116">
        <v>71.497172126774089</v>
      </c>
      <c r="P164" s="116">
        <v>82.29975657818477</v>
      </c>
      <c r="Q164" s="116">
        <v>76.675186131792429</v>
      </c>
      <c r="R164" s="116">
        <v>24.543805356952298</v>
      </c>
      <c r="S164" s="116">
        <v>41.729454039642988</v>
      </c>
      <c r="T164" s="116">
        <v>32.78142015779531</v>
      </c>
    </row>
    <row r="165" spans="1:20" s="27" customFormat="1" ht="12.75">
      <c r="A165" s="105">
        <v>8</v>
      </c>
      <c r="B165" s="105">
        <v>2</v>
      </c>
      <c r="C165" s="106">
        <v>4</v>
      </c>
      <c r="D165" s="95">
        <v>362032</v>
      </c>
      <c r="E165" s="45" t="s">
        <v>68</v>
      </c>
      <c r="F165" s="116">
        <v>662.43071515479244</v>
      </c>
      <c r="G165" s="116">
        <v>583.6350470673425</v>
      </c>
      <c r="H165" s="116">
        <v>624.38819745490139</v>
      </c>
      <c r="I165" s="116">
        <v>482.6280924699202</v>
      </c>
      <c r="J165" s="116">
        <v>402.60680666183913</v>
      </c>
      <c r="K165" s="116">
        <v>443.99384701440351</v>
      </c>
      <c r="L165" s="116">
        <v>179.80262268487226</v>
      </c>
      <c r="M165" s="116">
        <v>181.02824040550328</v>
      </c>
      <c r="N165" s="116">
        <v>180.39435044049785</v>
      </c>
      <c r="O165" s="116">
        <v>67.594970934162504</v>
      </c>
      <c r="P165" s="116">
        <v>70.963070238957272</v>
      </c>
      <c r="Q165" s="116">
        <v>69.221087959725921</v>
      </c>
      <c r="R165" s="116">
        <v>112.20765175070974</v>
      </c>
      <c r="S165" s="116">
        <v>110.06517016654598</v>
      </c>
      <c r="T165" s="116">
        <v>111.17326248077192</v>
      </c>
    </row>
    <row r="166" spans="1:20" s="27" customFormat="1" ht="12.75">
      <c r="A166" s="105">
        <v>8</v>
      </c>
      <c r="B166" s="105">
        <v>2</v>
      </c>
      <c r="C166" s="106">
        <v>4</v>
      </c>
      <c r="D166" s="95">
        <v>962032</v>
      </c>
      <c r="E166" s="45" t="s">
        <v>152</v>
      </c>
      <c r="F166" s="116">
        <v>526.31578947368416</v>
      </c>
      <c r="G166" s="116">
        <v>397.20956719817775</v>
      </c>
      <c r="H166" s="116">
        <v>463.40617412417623</v>
      </c>
      <c r="I166" s="116">
        <v>320.66026248139633</v>
      </c>
      <c r="J166" s="116">
        <v>260.53530751708433</v>
      </c>
      <c r="K166" s="116">
        <v>291.36316337148804</v>
      </c>
      <c r="L166" s="116">
        <v>205.65552699228789</v>
      </c>
      <c r="M166" s="116">
        <v>136.67425968109342</v>
      </c>
      <c r="N166" s="116">
        <v>172.04301075268816</v>
      </c>
      <c r="O166" s="116">
        <v>69.002841293465025</v>
      </c>
      <c r="P166" s="116">
        <v>61.218678815489746</v>
      </c>
      <c r="Q166" s="116">
        <v>65.209850849809229</v>
      </c>
      <c r="R166" s="116">
        <v>136.65268569882289</v>
      </c>
      <c r="S166" s="116">
        <v>75.455580865603665</v>
      </c>
      <c r="T166" s="116">
        <v>106.83315990287893</v>
      </c>
    </row>
    <row r="167" spans="1:20" s="27" customFormat="1" ht="12.75">
      <c r="A167" s="105">
        <v>8</v>
      </c>
      <c r="B167" s="105">
        <v>2</v>
      </c>
      <c r="C167" s="106">
        <v>4</v>
      </c>
      <c r="D167" s="95">
        <v>170024</v>
      </c>
      <c r="E167" s="45" t="s">
        <v>50</v>
      </c>
      <c r="F167" s="116">
        <v>675.15546342907908</v>
      </c>
      <c r="G167" s="116">
        <v>482.23621039155023</v>
      </c>
      <c r="H167" s="116">
        <v>582.44462674323222</v>
      </c>
      <c r="I167" s="116">
        <v>450.10364228605266</v>
      </c>
      <c r="J167" s="116">
        <v>315.80070415021873</v>
      </c>
      <c r="K167" s="116">
        <v>385.56193601312549</v>
      </c>
      <c r="L167" s="116">
        <v>225.05182114302636</v>
      </c>
      <c r="M167" s="116">
        <v>166.43550624133152</v>
      </c>
      <c r="N167" s="116">
        <v>196.88269073010665</v>
      </c>
      <c r="O167" s="116">
        <v>83.900898233145796</v>
      </c>
      <c r="P167" s="116">
        <v>58.67918489277713</v>
      </c>
      <c r="Q167" s="116">
        <v>71.780147662018052</v>
      </c>
      <c r="R167" s="116">
        <v>141.15092290988056</v>
      </c>
      <c r="S167" s="116">
        <v>107.75632134855439</v>
      </c>
      <c r="T167" s="116">
        <v>125.10254306808862</v>
      </c>
    </row>
    <row r="168" spans="1:20" s="27" customFormat="1" ht="12.75">
      <c r="A168" s="105">
        <v>8</v>
      </c>
      <c r="B168" s="105">
        <v>2</v>
      </c>
      <c r="C168" s="106">
        <v>4</v>
      </c>
      <c r="D168" s="95">
        <v>162024</v>
      </c>
      <c r="E168" s="45" t="s">
        <v>44</v>
      </c>
      <c r="F168" s="116">
        <v>473.77225474967139</v>
      </c>
      <c r="G168" s="116">
        <v>403.99541926453742</v>
      </c>
      <c r="H168" s="116">
        <v>439.98028099580972</v>
      </c>
      <c r="I168" s="116">
        <v>316.64476042537927</v>
      </c>
      <c r="J168" s="116">
        <v>269.11820842346356</v>
      </c>
      <c r="K168" s="116">
        <v>293.62829677101303</v>
      </c>
      <c r="L168" s="116">
        <v>157.12749432429203</v>
      </c>
      <c r="M168" s="116">
        <v>134.87721084107392</v>
      </c>
      <c r="N168" s="116">
        <v>146.35198422479667</v>
      </c>
      <c r="O168" s="116">
        <v>56.159636754689934</v>
      </c>
      <c r="P168" s="116">
        <v>57.895406540272297</v>
      </c>
      <c r="Q168" s="116">
        <v>57.000246487552374</v>
      </c>
      <c r="R168" s="116">
        <v>100.96785756960212</v>
      </c>
      <c r="S168" s="116">
        <v>76.981804300801642</v>
      </c>
      <c r="T168" s="116">
        <v>89.351737737244292</v>
      </c>
    </row>
    <row r="169" spans="1:20" s="27" customFormat="1" ht="12.75">
      <c r="A169" s="105">
        <v>8</v>
      </c>
      <c r="B169" s="105">
        <v>2</v>
      </c>
      <c r="C169" s="106">
        <v>4</v>
      </c>
      <c r="D169" s="95">
        <v>774032</v>
      </c>
      <c r="E169" s="45" t="s">
        <v>132</v>
      </c>
      <c r="F169" s="245">
        <v>622.42734189846578</v>
      </c>
      <c r="G169" s="245">
        <v>530.75200842881611</v>
      </c>
      <c r="H169" s="245">
        <v>577.83472133247926</v>
      </c>
      <c r="I169" s="245">
        <v>377.32318822502185</v>
      </c>
      <c r="J169" s="245">
        <v>322.00711181351261</v>
      </c>
      <c r="K169" s="245">
        <v>350.41639974375414</v>
      </c>
      <c r="L169" s="245">
        <v>245.1041536734439</v>
      </c>
      <c r="M169" s="245">
        <v>208.74489661530359</v>
      </c>
      <c r="N169" s="245">
        <v>227.41832158872521</v>
      </c>
      <c r="O169" s="245">
        <v>102.28264937008856</v>
      </c>
      <c r="P169" s="245">
        <v>82.312656394047153</v>
      </c>
      <c r="Q169" s="245">
        <v>92.568866111467017</v>
      </c>
      <c r="R169" s="245">
        <v>142.8215043033554</v>
      </c>
      <c r="S169" s="245">
        <v>126.43224022125644</v>
      </c>
      <c r="T169" s="245">
        <v>134.84945547725818</v>
      </c>
    </row>
    <row r="170" spans="1:20" s="27" customFormat="1" ht="12.75">
      <c r="A170" s="105">
        <v>8</v>
      </c>
      <c r="B170" s="105">
        <v>2</v>
      </c>
      <c r="C170" s="106">
        <v>4</v>
      </c>
      <c r="D170" s="95">
        <v>970040</v>
      </c>
      <c r="E170" s="45" t="s">
        <v>156</v>
      </c>
      <c r="F170" s="116">
        <v>600.88801184015824</v>
      </c>
      <c r="G170" s="116">
        <v>511.85124642419299</v>
      </c>
      <c r="H170" s="116">
        <v>557.14500828188545</v>
      </c>
      <c r="I170" s="116">
        <v>379.87173162308869</v>
      </c>
      <c r="J170" s="116">
        <v>310.58438904781372</v>
      </c>
      <c r="K170" s="116">
        <v>345.83145108668396</v>
      </c>
      <c r="L170" s="116">
        <v>221.01628021706958</v>
      </c>
      <c r="M170" s="116">
        <v>201.26685737637925</v>
      </c>
      <c r="N170" s="116">
        <v>211.31355719520153</v>
      </c>
      <c r="O170" s="116">
        <v>88.801184015786887</v>
      </c>
      <c r="P170" s="116">
        <v>81.732733959950963</v>
      </c>
      <c r="Q170" s="116">
        <v>85.328514781910343</v>
      </c>
      <c r="R170" s="116">
        <v>132.21509620128268</v>
      </c>
      <c r="S170" s="116">
        <v>119.53412341642827</v>
      </c>
      <c r="T170" s="116">
        <v>125.98504241329117</v>
      </c>
    </row>
    <row r="171" spans="1:20" s="27" customFormat="1" ht="12.75">
      <c r="A171" s="105">
        <v>8</v>
      </c>
      <c r="B171" s="105">
        <v>2</v>
      </c>
      <c r="C171" s="106">
        <v>4</v>
      </c>
      <c r="D171" s="95">
        <v>382068</v>
      </c>
      <c r="E171" s="45" t="s">
        <v>94</v>
      </c>
      <c r="F171" s="116">
        <v>593.61860004946834</v>
      </c>
      <c r="G171" s="116">
        <v>420.91330244870949</v>
      </c>
      <c r="H171" s="116">
        <v>510.19755770091427</v>
      </c>
      <c r="I171" s="116">
        <v>382.14197378184519</v>
      </c>
      <c r="J171" s="116">
        <v>240.90006618133683</v>
      </c>
      <c r="K171" s="116">
        <v>313.91854740745475</v>
      </c>
      <c r="L171" s="116">
        <v>211.47662626762315</v>
      </c>
      <c r="M171" s="116">
        <v>180.01323626737258</v>
      </c>
      <c r="N171" s="116">
        <v>196.27901029345952</v>
      </c>
      <c r="O171" s="116">
        <v>59.36186000494682</v>
      </c>
      <c r="P171" s="116">
        <v>71.475843812044999</v>
      </c>
      <c r="Q171" s="116">
        <v>65.213221661019119</v>
      </c>
      <c r="R171" s="116">
        <v>152.11476626267628</v>
      </c>
      <c r="S171" s="116">
        <v>108.53739245532762</v>
      </c>
      <c r="T171" s="116">
        <v>131.06578863244042</v>
      </c>
    </row>
    <row r="172" spans="1:20" s="27" customFormat="1" ht="12.75">
      <c r="A172" s="105">
        <v>8</v>
      </c>
      <c r="B172" s="105">
        <v>2</v>
      </c>
      <c r="C172" s="106">
        <v>4</v>
      </c>
      <c r="D172" s="95">
        <v>978036</v>
      </c>
      <c r="E172" s="45" t="s">
        <v>165</v>
      </c>
      <c r="F172" s="116">
        <v>487.80487804878049</v>
      </c>
      <c r="G172" s="116">
        <v>378.88310289100377</v>
      </c>
      <c r="H172" s="116">
        <v>434.36123348017622</v>
      </c>
      <c r="I172" s="116">
        <v>223.14478463933582</v>
      </c>
      <c r="J172" s="116">
        <v>186.7480696713952</v>
      </c>
      <c r="K172" s="116">
        <v>205.2863436123348</v>
      </c>
      <c r="L172" s="116">
        <v>264.66009340944476</v>
      </c>
      <c r="M172" s="116">
        <v>192.13503321960857</v>
      </c>
      <c r="N172" s="116">
        <v>229.07488986784142</v>
      </c>
      <c r="O172" s="116">
        <v>114.16709911779968</v>
      </c>
      <c r="P172" s="116">
        <v>104.14796193212426</v>
      </c>
      <c r="Q172" s="116">
        <v>109.25110132158589</v>
      </c>
      <c r="R172" s="116">
        <v>150.49299429164503</v>
      </c>
      <c r="S172" s="116">
        <v>87.987071287484312</v>
      </c>
      <c r="T172" s="116">
        <v>119.82378854625551</v>
      </c>
    </row>
    <row r="173" spans="1:20" s="27" customFormat="1" ht="12.75">
      <c r="A173" s="105">
        <v>8</v>
      </c>
      <c r="B173" s="105">
        <v>2</v>
      </c>
      <c r="C173" s="106">
        <v>4</v>
      </c>
      <c r="D173" s="95">
        <v>166032</v>
      </c>
      <c r="E173" s="45" t="s">
        <v>46</v>
      </c>
      <c r="F173" s="116">
        <v>447.41278692776552</v>
      </c>
      <c r="G173" s="116">
        <v>348.05890227576975</v>
      </c>
      <c r="H173" s="116">
        <v>398.52447137869706</v>
      </c>
      <c r="I173" s="116">
        <v>191.93360134872259</v>
      </c>
      <c r="J173" s="116">
        <v>149.93306559571622</v>
      </c>
      <c r="K173" s="116">
        <v>171.26671497266321</v>
      </c>
      <c r="L173" s="116">
        <v>255.47918557904288</v>
      </c>
      <c r="M173" s="116">
        <v>198.12583668005354</v>
      </c>
      <c r="N173" s="116">
        <v>227.25775640603388</v>
      </c>
      <c r="O173" s="116">
        <v>99.85734664764621</v>
      </c>
      <c r="P173" s="116">
        <v>97.724230254350729</v>
      </c>
      <c r="Q173" s="116">
        <v>98.807720176536449</v>
      </c>
      <c r="R173" s="116">
        <v>155.62183893139667</v>
      </c>
      <c r="S173" s="116">
        <v>100.40160642570282</v>
      </c>
      <c r="T173" s="116">
        <v>128.45003622949739</v>
      </c>
    </row>
    <row r="174" spans="1:20" s="27" customFormat="1" ht="12.75">
      <c r="A174" s="105">
        <v>8</v>
      </c>
      <c r="B174" s="105">
        <v>2</v>
      </c>
      <c r="C174" s="106">
        <v>4</v>
      </c>
      <c r="D174" s="95">
        <v>170048</v>
      </c>
      <c r="E174" s="45" t="s">
        <v>53</v>
      </c>
      <c r="F174" s="116">
        <v>620.74688796680493</v>
      </c>
      <c r="G174" s="116">
        <v>458.45775513788863</v>
      </c>
      <c r="H174" s="116">
        <v>541.90134835296124</v>
      </c>
      <c r="I174" s="116">
        <v>363.4854771784232</v>
      </c>
      <c r="J174" s="116">
        <v>231.86369225364481</v>
      </c>
      <c r="K174" s="116">
        <v>299.5391705069124</v>
      </c>
      <c r="L174" s="116">
        <v>257.26141078838174</v>
      </c>
      <c r="M174" s="116">
        <v>226.59406288424381</v>
      </c>
      <c r="N174" s="116">
        <v>242.36217784604881</v>
      </c>
      <c r="O174" s="116">
        <v>102.90456431535269</v>
      </c>
      <c r="P174" s="116">
        <v>114.17530300368874</v>
      </c>
      <c r="Q174" s="116">
        <v>108.38026967059226</v>
      </c>
      <c r="R174" s="116">
        <v>154.35684647302904</v>
      </c>
      <c r="S174" s="116">
        <v>112.41875988055509</v>
      </c>
      <c r="T174" s="116">
        <v>133.98190817545657</v>
      </c>
    </row>
    <row r="175" spans="1:20" s="27" customFormat="1" ht="12.75">
      <c r="A175" s="105">
        <v>8</v>
      </c>
      <c r="B175" s="105">
        <v>2</v>
      </c>
      <c r="C175" s="106">
        <v>4</v>
      </c>
      <c r="D175" s="95">
        <v>954036</v>
      </c>
      <c r="E175" s="45" t="s">
        <v>145</v>
      </c>
      <c r="F175" s="116">
        <v>691.74757281553377</v>
      </c>
      <c r="G175" s="116">
        <v>598.122174568216</v>
      </c>
      <c r="H175" s="116">
        <v>646.09123283025258</v>
      </c>
      <c r="I175" s="116">
        <v>486.54015887025582</v>
      </c>
      <c r="J175" s="116">
        <v>404.54387388431655</v>
      </c>
      <c r="K175" s="116">
        <v>446.55474535074319</v>
      </c>
      <c r="L175" s="116">
        <v>205.20741394527801</v>
      </c>
      <c r="M175" s="116">
        <v>193.57830068389939</v>
      </c>
      <c r="N175" s="116">
        <v>199.53648747950936</v>
      </c>
      <c r="O175" s="116">
        <v>105.91350397175641</v>
      </c>
      <c r="P175" s="116">
        <v>134.46157412773849</v>
      </c>
      <c r="Q175" s="116">
        <v>119.83494432197162</v>
      </c>
      <c r="R175" s="116">
        <v>99.293909973521622</v>
      </c>
      <c r="S175" s="116">
        <v>59.116726556160906</v>
      </c>
      <c r="T175" s="116">
        <v>79.701543157537742</v>
      </c>
    </row>
    <row r="176" spans="1:20" s="27" customFormat="1" ht="12.75">
      <c r="A176" s="108"/>
      <c r="B176" s="108"/>
      <c r="C176" s="108"/>
      <c r="D176" s="99"/>
      <c r="E176" s="102" t="s">
        <v>215</v>
      </c>
      <c r="F176" s="202">
        <v>551.51973426592315</v>
      </c>
      <c r="G176" s="202">
        <v>460.6392720196875</v>
      </c>
      <c r="H176" s="202">
        <v>507.39487742356772</v>
      </c>
      <c r="I176" s="202">
        <v>349.11354460632737</v>
      </c>
      <c r="J176" s="202">
        <v>268.02954401220649</v>
      </c>
      <c r="K176" s="202">
        <v>617.14308861853385</v>
      </c>
      <c r="L176" s="202">
        <v>202.40618965959573</v>
      </c>
      <c r="M176" s="202">
        <v>176.62965718537171</v>
      </c>
      <c r="N176" s="202">
        <v>189.89100457794666</v>
      </c>
      <c r="O176" s="202">
        <v>82.299247896947037</v>
      </c>
      <c r="P176" s="202">
        <v>81.196703485377441</v>
      </c>
      <c r="Q176" s="202">
        <v>81.763933560725519</v>
      </c>
      <c r="R176" s="202">
        <v>120.1069417626487</v>
      </c>
      <c r="S176" s="202">
        <v>95.432953699994272</v>
      </c>
      <c r="T176" s="202">
        <v>108.12707101722114</v>
      </c>
    </row>
    <row r="177" spans="1:20" s="27" customFormat="1" ht="12.75">
      <c r="A177" s="105">
        <v>9</v>
      </c>
      <c r="B177" s="105">
        <v>3</v>
      </c>
      <c r="C177" s="106">
        <v>4</v>
      </c>
      <c r="D177" s="95">
        <v>958004</v>
      </c>
      <c r="E177" s="45" t="s">
        <v>146</v>
      </c>
      <c r="F177" s="116">
        <v>397.0826580226904</v>
      </c>
      <c r="G177" s="116">
        <v>407.46054519368727</v>
      </c>
      <c r="H177" s="116">
        <v>402.11492973424237</v>
      </c>
      <c r="I177" s="116">
        <v>239.05996758508914</v>
      </c>
      <c r="J177" s="116">
        <v>261.11908177905309</v>
      </c>
      <c r="K177" s="116">
        <v>249.75650480033394</v>
      </c>
      <c r="L177" s="116">
        <v>158.02269043760128</v>
      </c>
      <c r="M177" s="116">
        <v>146.34146341463418</v>
      </c>
      <c r="N177" s="116">
        <v>152.35842493390845</v>
      </c>
      <c r="O177" s="116">
        <v>56.726094003241492</v>
      </c>
      <c r="P177" s="116">
        <v>58.823529411764703</v>
      </c>
      <c r="Q177" s="116">
        <v>57.743147349380827</v>
      </c>
      <c r="R177" s="116">
        <v>101.29659643435981</v>
      </c>
      <c r="S177" s="116">
        <v>87.517934002869467</v>
      </c>
      <c r="T177" s="116">
        <v>94.615277584527618</v>
      </c>
    </row>
    <row r="178" spans="1:20" s="27" customFormat="1" ht="12.75">
      <c r="A178" s="105">
        <v>9</v>
      </c>
      <c r="B178" s="105">
        <v>3</v>
      </c>
      <c r="C178" s="106">
        <v>4</v>
      </c>
      <c r="D178" s="95">
        <v>378004</v>
      </c>
      <c r="E178" s="45" t="s">
        <v>79</v>
      </c>
      <c r="F178" s="116">
        <v>284.08091468777485</v>
      </c>
      <c r="G178" s="116">
        <v>256.96946709652951</v>
      </c>
      <c r="H178" s="116">
        <v>271.034860375981</v>
      </c>
      <c r="I178" s="116">
        <v>163.58839050131931</v>
      </c>
      <c r="J178" s="116">
        <v>146.97515645742465</v>
      </c>
      <c r="K178" s="116">
        <v>155.59408651213727</v>
      </c>
      <c r="L178" s="116">
        <v>120.4925241864556</v>
      </c>
      <c r="M178" s="116">
        <v>109.99431063910487</v>
      </c>
      <c r="N178" s="116">
        <v>115.44077386384377</v>
      </c>
      <c r="O178" s="116">
        <v>42.21635883905013</v>
      </c>
      <c r="P178" s="116">
        <v>53.100701687843731</v>
      </c>
      <c r="Q178" s="116">
        <v>47.453914947983208</v>
      </c>
      <c r="R178" s="116">
        <v>78.276165347405467</v>
      </c>
      <c r="S178" s="116">
        <v>56.89360895126115</v>
      </c>
      <c r="T178" s="116">
        <v>67.986858915860552</v>
      </c>
    </row>
    <row r="179" spans="1:20" s="27" customFormat="1" ht="12.75">
      <c r="A179" s="105">
        <v>9</v>
      </c>
      <c r="B179" s="105">
        <v>3</v>
      </c>
      <c r="C179" s="106">
        <v>4</v>
      </c>
      <c r="D179" s="95">
        <v>554008</v>
      </c>
      <c r="E179" s="45" t="s">
        <v>99</v>
      </c>
      <c r="F179" s="116">
        <v>542.76972196354927</v>
      </c>
      <c r="G179" s="116">
        <v>493.84483252218723</v>
      </c>
      <c r="H179" s="116">
        <v>519.20292353306206</v>
      </c>
      <c r="I179" s="116">
        <v>377.810296660902</v>
      </c>
      <c r="J179" s="116">
        <v>313.48411107930144</v>
      </c>
      <c r="K179" s="116">
        <v>346.82479487002689</v>
      </c>
      <c r="L179" s="116">
        <v>164.95942530264733</v>
      </c>
      <c r="M179" s="116">
        <v>180.36072144288579</v>
      </c>
      <c r="N179" s="116">
        <v>172.37812866303523</v>
      </c>
      <c r="O179" s="116">
        <v>89.131302381269123</v>
      </c>
      <c r="P179" s="116">
        <v>111.65187517892929</v>
      </c>
      <c r="Q179" s="116">
        <v>99.979314624560445</v>
      </c>
      <c r="R179" s="116">
        <v>75.828122921378224</v>
      </c>
      <c r="S179" s="116">
        <v>68.708846263956488</v>
      </c>
      <c r="T179" s="116">
        <v>72.398814038474796</v>
      </c>
    </row>
    <row r="180" spans="1:20" s="27" customFormat="1" ht="12.75">
      <c r="A180" s="105">
        <v>9</v>
      </c>
      <c r="B180" s="105">
        <v>3</v>
      </c>
      <c r="C180" s="106">
        <v>4</v>
      </c>
      <c r="D180" s="95">
        <v>170008</v>
      </c>
      <c r="E180" s="45" t="s">
        <v>48</v>
      </c>
      <c r="F180" s="116">
        <v>716.57069737683946</v>
      </c>
      <c r="G180" s="116">
        <v>498.87795615397891</v>
      </c>
      <c r="H180" s="116">
        <v>611.8721461187215</v>
      </c>
      <c r="I180" s="116">
        <v>423.8643634037108</v>
      </c>
      <c r="J180" s="116">
        <v>262.38563783877095</v>
      </c>
      <c r="K180" s="116">
        <v>346.20174346201742</v>
      </c>
      <c r="L180" s="116">
        <v>292.70633397312861</v>
      </c>
      <c r="M180" s="116">
        <v>236.49231831520808</v>
      </c>
      <c r="N180" s="116">
        <v>265.67040265670403</v>
      </c>
      <c r="O180" s="116">
        <v>105.56621880998081</v>
      </c>
      <c r="P180" s="116">
        <v>103.57327809425169</v>
      </c>
      <c r="Q180" s="116">
        <v>104.6077210460772</v>
      </c>
      <c r="R180" s="116">
        <v>187.14011516314778</v>
      </c>
      <c r="S180" s="116">
        <v>132.91904022095639</v>
      </c>
      <c r="T180" s="116">
        <v>161.06268161062684</v>
      </c>
    </row>
    <row r="181" spans="1:20" s="27" customFormat="1" ht="12.75">
      <c r="A181" s="105">
        <v>9</v>
      </c>
      <c r="B181" s="105">
        <v>3</v>
      </c>
      <c r="C181" s="106">
        <v>4</v>
      </c>
      <c r="D181" s="95">
        <v>162004</v>
      </c>
      <c r="E181" s="45" t="s">
        <v>40</v>
      </c>
      <c r="F181" s="116">
        <v>399.56467661691545</v>
      </c>
      <c r="G181" s="116">
        <v>345.98027745278284</v>
      </c>
      <c r="H181" s="116">
        <v>373.74144180426902</v>
      </c>
      <c r="I181" s="116">
        <v>272.07711442786069</v>
      </c>
      <c r="J181" s="116">
        <v>235.66772522146078</v>
      </c>
      <c r="K181" s="116">
        <v>254.53080950463149</v>
      </c>
      <c r="L181" s="116">
        <v>127.48756218905471</v>
      </c>
      <c r="M181" s="116">
        <v>110.31255223132207</v>
      </c>
      <c r="N181" s="116">
        <v>119.21063229963754</v>
      </c>
      <c r="O181" s="116">
        <v>74.626865671641795</v>
      </c>
      <c r="P181" s="116">
        <v>78.555908407153609</v>
      </c>
      <c r="Q181" s="116">
        <v>76.520338300443015</v>
      </c>
      <c r="R181" s="116">
        <v>52.86069651741294</v>
      </c>
      <c r="S181" s="116">
        <v>31.756643824168478</v>
      </c>
      <c r="T181" s="116">
        <v>42.690293999194523</v>
      </c>
    </row>
    <row r="182" spans="1:20" s="27" customFormat="1" ht="12.75">
      <c r="A182" s="105">
        <v>9</v>
      </c>
      <c r="B182" s="105">
        <v>3</v>
      </c>
      <c r="C182" s="106">
        <v>4</v>
      </c>
      <c r="D182" s="95">
        <v>362024</v>
      </c>
      <c r="E182" s="45" t="s">
        <v>66</v>
      </c>
      <c r="F182" s="116">
        <v>705.55555555555554</v>
      </c>
      <c r="G182" s="116">
        <v>674.83430407712376</v>
      </c>
      <c r="H182" s="116">
        <v>690.81799788033527</v>
      </c>
      <c r="I182" s="116">
        <v>566.66666666666663</v>
      </c>
      <c r="J182" s="116">
        <v>528.21851777465349</v>
      </c>
      <c r="K182" s="116">
        <v>548.2223720975046</v>
      </c>
      <c r="L182" s="116">
        <v>138.88888888888889</v>
      </c>
      <c r="M182" s="116">
        <v>146.61578630247038</v>
      </c>
      <c r="N182" s="116">
        <v>142.59562578283072</v>
      </c>
      <c r="O182" s="116">
        <v>62.962962962962962</v>
      </c>
      <c r="P182" s="116">
        <v>70.295240008033744</v>
      </c>
      <c r="Q182" s="116">
        <v>66.480393101454865</v>
      </c>
      <c r="R182" s="116">
        <v>75.925925925925924</v>
      </c>
      <c r="S182" s="116">
        <v>76.320546294436625</v>
      </c>
      <c r="T182" s="116">
        <v>76.115232681375858</v>
      </c>
    </row>
    <row r="183" spans="1:20" s="27" customFormat="1" ht="12.75">
      <c r="A183" s="105">
        <v>9</v>
      </c>
      <c r="B183" s="105">
        <v>3</v>
      </c>
      <c r="C183" s="106">
        <v>4</v>
      </c>
      <c r="D183" s="95">
        <v>162008</v>
      </c>
      <c r="E183" s="45" t="s">
        <v>41</v>
      </c>
      <c r="F183" s="116">
        <v>422.3473621813871</v>
      </c>
      <c r="G183" s="116">
        <v>397.56332157742867</v>
      </c>
      <c r="H183" s="116">
        <v>410.44201447712925</v>
      </c>
      <c r="I183" s="116">
        <v>251.92649673977476</v>
      </c>
      <c r="J183" s="116">
        <v>278.93555626803465</v>
      </c>
      <c r="K183" s="116">
        <v>264.9006622516556</v>
      </c>
      <c r="L183" s="116">
        <v>170.42086544161231</v>
      </c>
      <c r="M183" s="116">
        <v>118.62776530939404</v>
      </c>
      <c r="N183" s="116">
        <v>145.54135222547359</v>
      </c>
      <c r="O183" s="116">
        <v>78.541790160047427</v>
      </c>
      <c r="P183" s="116">
        <v>52.901571016351397</v>
      </c>
      <c r="Q183" s="116">
        <v>66.225165562913901</v>
      </c>
      <c r="R183" s="116">
        <v>91.879075281564894</v>
      </c>
      <c r="S183" s="116">
        <v>65.726194293042639</v>
      </c>
      <c r="T183" s="116">
        <v>79.316186662559687</v>
      </c>
    </row>
    <row r="184" spans="1:20" s="27" customFormat="1" ht="12.75">
      <c r="A184" s="105">
        <v>9</v>
      </c>
      <c r="B184" s="105">
        <v>3</v>
      </c>
      <c r="C184" s="106">
        <v>4</v>
      </c>
      <c r="D184" s="95">
        <v>754008</v>
      </c>
      <c r="E184" s="45" t="s">
        <v>121</v>
      </c>
      <c r="F184" s="116">
        <v>496.96200235784892</v>
      </c>
      <c r="G184" s="116">
        <v>414.84504031866311</v>
      </c>
      <c r="H184" s="116">
        <v>457.3170731707317</v>
      </c>
      <c r="I184" s="116">
        <v>329.19198331368455</v>
      </c>
      <c r="J184" s="116">
        <v>284.65947731467986</v>
      </c>
      <c r="K184" s="116">
        <v>307.69230769230774</v>
      </c>
      <c r="L184" s="116">
        <v>167.77001904416434</v>
      </c>
      <c r="M184" s="116">
        <v>130.18556300398328</v>
      </c>
      <c r="N184" s="116">
        <v>149.62476547842402</v>
      </c>
      <c r="O184" s="116">
        <v>58.039357939602795</v>
      </c>
      <c r="P184" s="116">
        <v>40.80443019527835</v>
      </c>
      <c r="Q184" s="116">
        <v>49.718574108818011</v>
      </c>
      <c r="R184" s="116">
        <v>109.73066110456156</v>
      </c>
      <c r="S184" s="116">
        <v>89.381132808704947</v>
      </c>
      <c r="T184" s="116">
        <v>99.90619136960602</v>
      </c>
    </row>
    <row r="185" spans="1:20" s="27" customFormat="1" ht="12.75">
      <c r="A185" s="105">
        <v>9</v>
      </c>
      <c r="B185" s="105">
        <v>3</v>
      </c>
      <c r="C185" s="106">
        <v>4</v>
      </c>
      <c r="D185" s="95">
        <v>954016</v>
      </c>
      <c r="E185" s="45" t="s">
        <v>140</v>
      </c>
      <c r="F185" s="116">
        <v>1001.1918951132299</v>
      </c>
      <c r="G185" s="116">
        <v>1008.3114610673668</v>
      </c>
      <c r="H185" s="116">
        <v>1004.5804705392463</v>
      </c>
      <c r="I185" s="116">
        <v>762.81287246722275</v>
      </c>
      <c r="J185" s="116">
        <v>756.78040244969418</v>
      </c>
      <c r="K185" s="116">
        <v>759.94170310222773</v>
      </c>
      <c r="L185" s="116">
        <v>238.37902264600714</v>
      </c>
      <c r="M185" s="116">
        <v>251.53105861767273</v>
      </c>
      <c r="N185" s="116">
        <v>244.63876743701849</v>
      </c>
      <c r="O185" s="116">
        <v>83.432657926102507</v>
      </c>
      <c r="P185" s="116">
        <v>109.36132983377077</v>
      </c>
      <c r="Q185" s="116">
        <v>95.773474911513645</v>
      </c>
      <c r="R185" s="116">
        <v>154.94636471990464</v>
      </c>
      <c r="S185" s="116">
        <v>142.16972878390195</v>
      </c>
      <c r="T185" s="116">
        <v>148.86529252550486</v>
      </c>
    </row>
    <row r="186" spans="1:20" s="27" customFormat="1" ht="12.75">
      <c r="A186" s="105">
        <v>9</v>
      </c>
      <c r="B186" s="105">
        <v>3</v>
      </c>
      <c r="C186" s="106">
        <v>4</v>
      </c>
      <c r="D186" s="95">
        <v>158016</v>
      </c>
      <c r="E186" s="45" t="s">
        <v>33</v>
      </c>
      <c r="F186" s="116">
        <v>446.72210404177139</v>
      </c>
      <c r="G186" s="116">
        <v>310.11045029736619</v>
      </c>
      <c r="H186" s="116">
        <v>381.6175726288086</v>
      </c>
      <c r="I186" s="116">
        <v>284.27770257203633</v>
      </c>
      <c r="J186" s="116">
        <v>193.28802039082413</v>
      </c>
      <c r="K186" s="116">
        <v>240.91507237574652</v>
      </c>
      <c r="L186" s="116">
        <v>162.44440146973506</v>
      </c>
      <c r="M186" s="116">
        <v>116.82242990654206</v>
      </c>
      <c r="N186" s="116">
        <v>140.70250025306206</v>
      </c>
      <c r="O186" s="116">
        <v>71.552891123573772</v>
      </c>
      <c r="P186" s="116">
        <v>57.349192863211556</v>
      </c>
      <c r="Q186" s="116">
        <v>64.783885008604116</v>
      </c>
      <c r="R186" s="116">
        <v>90.891510346161297</v>
      </c>
      <c r="S186" s="116">
        <v>59.473237043330514</v>
      </c>
      <c r="T186" s="116">
        <v>75.918615244457953</v>
      </c>
    </row>
    <row r="187" spans="1:20" s="27" customFormat="1" ht="12.75">
      <c r="A187" s="105">
        <v>9</v>
      </c>
      <c r="B187" s="105">
        <v>3</v>
      </c>
      <c r="C187" s="106">
        <v>4</v>
      </c>
      <c r="D187" s="95">
        <v>362028</v>
      </c>
      <c r="E187" s="45" t="s">
        <v>67</v>
      </c>
      <c r="F187" s="116">
        <v>389.63129930767991</v>
      </c>
      <c r="G187" s="116">
        <v>311.71019376579613</v>
      </c>
      <c r="H187" s="116">
        <v>351.55606784126462</v>
      </c>
      <c r="I187" s="116">
        <v>280.14812429560459</v>
      </c>
      <c r="J187" s="116">
        <v>185.34119629317607</v>
      </c>
      <c r="K187" s="116">
        <v>233.82183434875677</v>
      </c>
      <c r="L187" s="116">
        <v>109.48317501207534</v>
      </c>
      <c r="M187" s="116">
        <v>126.36899747262008</v>
      </c>
      <c r="N187" s="116">
        <v>117.73423349250783</v>
      </c>
      <c r="O187" s="116">
        <v>37.031073901143131</v>
      </c>
      <c r="P187" s="116">
        <v>43.807919123841614</v>
      </c>
      <c r="Q187" s="116">
        <v>40.342499588341838</v>
      </c>
      <c r="R187" s="116">
        <v>72.45210111093219</v>
      </c>
      <c r="S187" s="116">
        <v>82.561078348778466</v>
      </c>
      <c r="T187" s="116">
        <v>77.391733904165974</v>
      </c>
    </row>
    <row r="188" spans="1:20" s="27" customFormat="1" ht="12.75">
      <c r="A188" s="105">
        <v>9</v>
      </c>
      <c r="B188" s="105">
        <v>3</v>
      </c>
      <c r="C188" s="106">
        <v>4</v>
      </c>
      <c r="D188" s="95">
        <v>974028</v>
      </c>
      <c r="E188" s="45" t="s">
        <v>157</v>
      </c>
      <c r="F188" s="116">
        <v>413.48688774802264</v>
      </c>
      <c r="G188" s="116">
        <v>361.4457831325301</v>
      </c>
      <c r="H188" s="116">
        <v>388.86046341641696</v>
      </c>
      <c r="I188" s="116">
        <v>274.73289857083387</v>
      </c>
      <c r="J188" s="116">
        <v>242.50849552054373</v>
      </c>
      <c r="K188" s="116">
        <v>259.48395585118044</v>
      </c>
      <c r="L188" s="116">
        <v>138.75398917718883</v>
      </c>
      <c r="M188" s="116">
        <v>118.93728761198642</v>
      </c>
      <c r="N188" s="116">
        <v>129.37650756523647</v>
      </c>
      <c r="O188" s="116">
        <v>63.826835021506866</v>
      </c>
      <c r="P188" s="116">
        <v>61.785603954278656</v>
      </c>
      <c r="Q188" s="116">
        <v>62.860901980849349</v>
      </c>
      <c r="R188" s="116">
        <v>74.927154155681976</v>
      </c>
      <c r="S188" s="116">
        <v>57.15168365770775</v>
      </c>
      <c r="T188" s="116">
        <v>66.515605584387103</v>
      </c>
    </row>
    <row r="189" spans="1:20" s="27" customFormat="1" ht="12.75">
      <c r="A189" s="105">
        <v>9</v>
      </c>
      <c r="B189" s="105">
        <v>3</v>
      </c>
      <c r="C189" s="106">
        <v>4</v>
      </c>
      <c r="D189" s="95">
        <v>962040</v>
      </c>
      <c r="E189" s="45" t="s">
        <v>153</v>
      </c>
      <c r="F189" s="116">
        <v>509.35137286112217</v>
      </c>
      <c r="G189" s="116">
        <v>458.56467201316059</v>
      </c>
      <c r="H189" s="116">
        <v>484.3765800384266</v>
      </c>
      <c r="I189" s="116">
        <v>336.25149224035022</v>
      </c>
      <c r="J189" s="116">
        <v>308.45157310302284</v>
      </c>
      <c r="K189" s="116">
        <v>322.58064516129031</v>
      </c>
      <c r="L189" s="116">
        <v>173.09988062077198</v>
      </c>
      <c r="M189" s="116">
        <v>150.11309891013778</v>
      </c>
      <c r="N189" s="116">
        <v>161.79593487713623</v>
      </c>
      <c r="O189" s="116">
        <v>81.575805809789102</v>
      </c>
      <c r="P189" s="116">
        <v>88.422784289533212</v>
      </c>
      <c r="Q189" s="116">
        <v>84.942865810496514</v>
      </c>
      <c r="R189" s="116">
        <v>91.524074810982881</v>
      </c>
      <c r="S189" s="116">
        <v>61.690314620604568</v>
      </c>
      <c r="T189" s="116">
        <v>76.853069066639705</v>
      </c>
    </row>
    <row r="190" spans="1:20" s="27" customFormat="1" ht="12.75">
      <c r="A190" s="105">
        <v>9</v>
      </c>
      <c r="B190" s="105">
        <v>3</v>
      </c>
      <c r="C190" s="106">
        <v>4</v>
      </c>
      <c r="D190" s="95">
        <v>158028</v>
      </c>
      <c r="E190" s="45" t="s">
        <v>37</v>
      </c>
      <c r="F190" s="116">
        <v>359.14833879270003</v>
      </c>
      <c r="G190" s="116">
        <v>272.2235605878102</v>
      </c>
      <c r="H190" s="116">
        <v>316.32047477744806</v>
      </c>
      <c r="I190" s="116">
        <v>226.95367337388865</v>
      </c>
      <c r="J190" s="116">
        <v>150.5661286437003</v>
      </c>
      <c r="K190" s="116">
        <v>189.31750741839764</v>
      </c>
      <c r="L190" s="116">
        <v>132.19466541881144</v>
      </c>
      <c r="M190" s="116">
        <v>121.65743194410986</v>
      </c>
      <c r="N190" s="116">
        <v>127.00296735905047</v>
      </c>
      <c r="O190" s="116">
        <v>42.115114646700988</v>
      </c>
      <c r="P190" s="116">
        <v>50.590219224283302</v>
      </c>
      <c r="Q190" s="116">
        <v>46.290801186943625</v>
      </c>
      <c r="R190" s="116">
        <v>90.079550772110451</v>
      </c>
      <c r="S190" s="116">
        <v>71.067212719826557</v>
      </c>
      <c r="T190" s="116">
        <v>80.712166172106848</v>
      </c>
    </row>
    <row r="191" spans="1:20" s="27" customFormat="1" ht="12.75">
      <c r="A191" s="105">
        <v>9</v>
      </c>
      <c r="B191" s="105">
        <v>3</v>
      </c>
      <c r="C191" s="106">
        <v>4</v>
      </c>
      <c r="D191" s="95">
        <v>566076</v>
      </c>
      <c r="E191" s="45" t="s">
        <v>117</v>
      </c>
      <c r="F191" s="116">
        <v>444.84848484848487</v>
      </c>
      <c r="G191" s="116">
        <v>341.79181771103043</v>
      </c>
      <c r="H191" s="116">
        <v>395.0169024665081</v>
      </c>
      <c r="I191" s="116">
        <v>255.75757575757572</v>
      </c>
      <c r="J191" s="116">
        <v>185.1372345934748</v>
      </c>
      <c r="K191" s="116">
        <v>221.6101164392137</v>
      </c>
      <c r="L191" s="116">
        <v>189.09090909090907</v>
      </c>
      <c r="M191" s="116">
        <v>156.65458311755566</v>
      </c>
      <c r="N191" s="116">
        <v>173.40678602729432</v>
      </c>
      <c r="O191" s="116">
        <v>87.27272727272728</v>
      </c>
      <c r="P191" s="116">
        <v>80.269290523045044</v>
      </c>
      <c r="Q191" s="116">
        <v>83.886315262301238</v>
      </c>
      <c r="R191" s="116">
        <v>101.81818181818178</v>
      </c>
      <c r="S191" s="116">
        <v>76.385292594510588</v>
      </c>
      <c r="T191" s="116">
        <v>89.520470764993078</v>
      </c>
    </row>
    <row r="192" spans="1:20" ht="12.75">
      <c r="A192" s="105">
        <v>9</v>
      </c>
      <c r="B192" s="105">
        <v>3</v>
      </c>
      <c r="C192" s="106">
        <v>4</v>
      </c>
      <c r="D192" s="95">
        <v>382056</v>
      </c>
      <c r="E192" s="45" t="s">
        <v>92</v>
      </c>
      <c r="F192" s="116">
        <v>462.62759301942714</v>
      </c>
      <c r="G192" s="116">
        <v>331.45146603533055</v>
      </c>
      <c r="H192" s="116">
        <v>400.34587116299184</v>
      </c>
      <c r="I192" s="116">
        <v>314.45505432993093</v>
      </c>
      <c r="J192" s="116">
        <v>227.64523766162813</v>
      </c>
      <c r="K192" s="116">
        <v>273.23821876351064</v>
      </c>
      <c r="L192" s="116">
        <v>148.17253868949621</v>
      </c>
      <c r="M192" s="116">
        <v>103.80622837370241</v>
      </c>
      <c r="N192" s="116">
        <v>127.1076523994812</v>
      </c>
      <c r="O192" s="116">
        <v>69.147184721764901</v>
      </c>
      <c r="P192" s="116">
        <v>49.171371334911669</v>
      </c>
      <c r="Q192" s="116">
        <v>59.662775616083003</v>
      </c>
      <c r="R192" s="116">
        <v>79.02535396773132</v>
      </c>
      <c r="S192" s="116">
        <v>54.634857038790756</v>
      </c>
      <c r="T192" s="116">
        <v>67.444876783398186</v>
      </c>
    </row>
    <row r="193" spans="1:20" ht="12.75">
      <c r="A193" s="105">
        <v>9</v>
      </c>
      <c r="B193" s="105">
        <v>3</v>
      </c>
      <c r="C193" s="106">
        <v>4</v>
      </c>
      <c r="D193" s="95">
        <v>158032</v>
      </c>
      <c r="E193" s="45" t="s">
        <v>38</v>
      </c>
      <c r="F193" s="116">
        <v>454.38898450946647</v>
      </c>
      <c r="G193" s="116">
        <v>408.54808296668756</v>
      </c>
      <c r="H193" s="116">
        <v>432.51349730053988</v>
      </c>
      <c r="I193" s="116">
        <v>293.74641422834196</v>
      </c>
      <c r="J193" s="116">
        <v>257.69956002514141</v>
      </c>
      <c r="K193" s="116">
        <v>276.54469106178766</v>
      </c>
      <c r="L193" s="116">
        <v>160.64257028112448</v>
      </c>
      <c r="M193" s="116">
        <v>150.84852294154621</v>
      </c>
      <c r="N193" s="116">
        <v>155.96880623875225</v>
      </c>
      <c r="O193" s="116">
        <v>60.814687320711421</v>
      </c>
      <c r="P193" s="116">
        <v>77.938403519798868</v>
      </c>
      <c r="Q193" s="116">
        <v>68.986202759448105</v>
      </c>
      <c r="R193" s="116">
        <v>99.827882960413092</v>
      </c>
      <c r="S193" s="116">
        <v>72.910119421747353</v>
      </c>
      <c r="T193" s="116">
        <v>86.98260347930416</v>
      </c>
    </row>
    <row r="194" spans="1:20" ht="12.75">
      <c r="A194" s="108"/>
      <c r="B194" s="108"/>
      <c r="C194" s="108"/>
      <c r="D194" s="99"/>
      <c r="E194" s="102" t="s">
        <v>218</v>
      </c>
      <c r="F194" s="202">
        <v>476.03484058634155</v>
      </c>
      <c r="G194" s="202">
        <v>408.83210909218712</v>
      </c>
      <c r="H194" s="202">
        <v>443.65320620835064</v>
      </c>
      <c r="I194" s="202">
        <v>314.57846485709149</v>
      </c>
      <c r="J194" s="202">
        <v>247.6590459693102</v>
      </c>
      <c r="K194" s="202">
        <v>562.23751082640172</v>
      </c>
      <c r="L194" s="202">
        <v>161.45637572925006</v>
      </c>
      <c r="M194" s="202">
        <v>142.51572769128038</v>
      </c>
      <c r="N194" s="202">
        <v>152.32982497734952</v>
      </c>
      <c r="O194" s="202">
        <v>66.51087542692791</v>
      </c>
      <c r="P194" s="202">
        <v>67.743295961761504</v>
      </c>
      <c r="Q194" s="202">
        <v>67.104717228765693</v>
      </c>
      <c r="R194" s="202">
        <v>94.945500302322174</v>
      </c>
      <c r="S194" s="202">
        <v>74.772431729518857</v>
      </c>
      <c r="T194" s="202">
        <v>85.22510774858381</v>
      </c>
    </row>
    <row r="195" spans="1:20" ht="12.75">
      <c r="A195" s="105">
        <v>10</v>
      </c>
      <c r="B195" s="105">
        <v>4</v>
      </c>
      <c r="C195" s="106">
        <v>4</v>
      </c>
      <c r="D195" s="95">
        <v>566028</v>
      </c>
      <c r="E195" s="45" t="s">
        <v>116</v>
      </c>
      <c r="F195" s="116">
        <v>453.84218669417226</v>
      </c>
      <c r="G195" s="116">
        <v>360.99739486416081</v>
      </c>
      <c r="H195" s="116">
        <v>409.25743901349301</v>
      </c>
      <c r="I195" s="116">
        <v>266.46037476362386</v>
      </c>
      <c r="J195" s="116">
        <v>180.49869743208041</v>
      </c>
      <c r="K195" s="116">
        <v>225.1809489768564</v>
      </c>
      <c r="L195" s="116">
        <v>187.38181193054839</v>
      </c>
      <c r="M195" s="116">
        <v>180.49869743208041</v>
      </c>
      <c r="N195" s="116">
        <v>184.07649003663659</v>
      </c>
      <c r="O195" s="116">
        <v>97.988653945332644</v>
      </c>
      <c r="P195" s="116">
        <v>124.67435802009676</v>
      </c>
      <c r="Q195" s="116">
        <v>110.80332409972299</v>
      </c>
      <c r="R195" s="116">
        <v>89.393157985215751</v>
      </c>
      <c r="S195" s="116">
        <v>55.82433941198363</v>
      </c>
      <c r="T195" s="116">
        <v>73.2731659369136</v>
      </c>
    </row>
    <row r="196" spans="1:20" ht="12.75">
      <c r="A196" s="105">
        <v>10</v>
      </c>
      <c r="B196" s="105">
        <v>4</v>
      </c>
      <c r="C196" s="106">
        <v>4</v>
      </c>
      <c r="D196" s="95">
        <v>158020</v>
      </c>
      <c r="E196" s="45" t="s">
        <v>34</v>
      </c>
      <c r="F196" s="116">
        <v>263.92961876832845</v>
      </c>
      <c r="G196" s="116">
        <v>239.53158268275374</v>
      </c>
      <c r="H196" s="116">
        <v>251.90238782471792</v>
      </c>
      <c r="I196" s="116">
        <v>186.30326030705538</v>
      </c>
      <c r="J196" s="116">
        <v>147.26756564939674</v>
      </c>
      <c r="K196" s="116">
        <v>167.06026414764278</v>
      </c>
      <c r="L196" s="116">
        <v>77.626358461273071</v>
      </c>
      <c r="M196" s="116">
        <v>92.264017033356978</v>
      </c>
      <c r="N196" s="116">
        <v>84.842123677075136</v>
      </c>
      <c r="O196" s="116">
        <v>25.875452820424357</v>
      </c>
      <c r="P196" s="116">
        <v>44.357700496806245</v>
      </c>
      <c r="Q196" s="116">
        <v>34.986442753433046</v>
      </c>
      <c r="R196" s="116">
        <v>51.750905640848721</v>
      </c>
      <c r="S196" s="116">
        <v>47.906316536550726</v>
      </c>
      <c r="T196" s="116">
        <v>49.85568092364209</v>
      </c>
    </row>
    <row r="197" spans="1:20" ht="12.75">
      <c r="A197" s="105">
        <v>10</v>
      </c>
      <c r="B197" s="105">
        <v>4</v>
      </c>
      <c r="C197" s="106">
        <v>4</v>
      </c>
      <c r="D197" s="95">
        <v>162022</v>
      </c>
      <c r="E197" s="45" t="s">
        <v>43</v>
      </c>
      <c r="F197" s="116">
        <v>378.40652664467967</v>
      </c>
      <c r="G197" s="116">
        <v>316.16982836495032</v>
      </c>
      <c r="H197" s="116">
        <v>347.91076487252127</v>
      </c>
      <c r="I197" s="116">
        <v>307.23832667939587</v>
      </c>
      <c r="J197" s="116">
        <v>247.51580849141828</v>
      </c>
      <c r="K197" s="116">
        <v>277.97450424929178</v>
      </c>
      <c r="L197" s="116">
        <v>71.168199965283804</v>
      </c>
      <c r="M197" s="116">
        <v>68.654019873532079</v>
      </c>
      <c r="N197" s="116">
        <v>69.936260623229458</v>
      </c>
      <c r="O197" s="116">
        <v>19.093907307759071</v>
      </c>
      <c r="P197" s="116">
        <v>23.486901535682026</v>
      </c>
      <c r="Q197" s="116">
        <v>21.246458923512751</v>
      </c>
      <c r="R197" s="116">
        <v>52.074292657524722</v>
      </c>
      <c r="S197" s="116">
        <v>45.167118337850042</v>
      </c>
      <c r="T197" s="116">
        <v>48.689801699716703</v>
      </c>
    </row>
    <row r="198" spans="1:20" ht="12.75">
      <c r="A198" s="105">
        <v>10</v>
      </c>
      <c r="B198" s="105">
        <v>4</v>
      </c>
      <c r="C198" s="106">
        <v>4</v>
      </c>
      <c r="D198" s="95">
        <v>362036</v>
      </c>
      <c r="E198" s="45" t="s">
        <v>69</v>
      </c>
      <c r="F198" s="116">
        <v>451.26035607262469</v>
      </c>
      <c r="G198" s="116">
        <v>364.43426826941425</v>
      </c>
      <c r="H198" s="116">
        <v>409.56569543705336</v>
      </c>
      <c r="I198" s="116">
        <v>350.78441741582941</v>
      </c>
      <c r="J198" s="116">
        <v>255.67639763403929</v>
      </c>
      <c r="K198" s="116">
        <v>305.11269928532164</v>
      </c>
      <c r="L198" s="116">
        <v>100.47593865679535</v>
      </c>
      <c r="M198" s="116">
        <v>108.75787063537493</v>
      </c>
      <c r="N198" s="116">
        <v>104.45299615173172</v>
      </c>
      <c r="O198" s="116">
        <v>52.882072977260705</v>
      </c>
      <c r="P198" s="116">
        <v>61.057050181263115</v>
      </c>
      <c r="Q198" s="116">
        <v>56.807769836906722</v>
      </c>
      <c r="R198" s="116">
        <v>47.593865679534638</v>
      </c>
      <c r="S198" s="116">
        <v>47.700820454111813</v>
      </c>
      <c r="T198" s="116">
        <v>47.645226314824995</v>
      </c>
    </row>
    <row r="199" spans="1:20" ht="12.75">
      <c r="A199" s="105">
        <v>10</v>
      </c>
      <c r="B199" s="105">
        <v>4</v>
      </c>
      <c r="C199" s="106">
        <v>4</v>
      </c>
      <c r="D199" s="95">
        <v>166036</v>
      </c>
      <c r="E199" s="45" t="s">
        <v>47</v>
      </c>
      <c r="F199" s="116">
        <v>293.99671052631578</v>
      </c>
      <c r="G199" s="116">
        <v>268.90756302521004</v>
      </c>
      <c r="H199" s="116">
        <v>281.58769742310892</v>
      </c>
      <c r="I199" s="116">
        <v>189.14473684210526</v>
      </c>
      <c r="J199" s="116">
        <v>163.86554621848737</v>
      </c>
      <c r="K199" s="116">
        <v>176.64172901080633</v>
      </c>
      <c r="L199" s="116">
        <v>104.85197368421052</v>
      </c>
      <c r="M199" s="116">
        <v>105.0420168067227</v>
      </c>
      <c r="N199" s="116">
        <v>104.94596841230258</v>
      </c>
      <c r="O199" s="116">
        <v>43.174342105263165</v>
      </c>
      <c r="P199" s="116">
        <v>50.420168067226896</v>
      </c>
      <c r="Q199" s="116">
        <v>46.758104738154614</v>
      </c>
      <c r="R199" s="116">
        <v>61.677631578947363</v>
      </c>
      <c r="S199" s="116">
        <v>54.621848739495796</v>
      </c>
      <c r="T199" s="116">
        <v>58.187863674147962</v>
      </c>
    </row>
    <row r="200" spans="1:20" ht="12.75">
      <c r="A200" s="108"/>
      <c r="B200" s="108"/>
      <c r="C200" s="108"/>
      <c r="D200" s="99"/>
      <c r="E200" s="102" t="s">
        <v>288</v>
      </c>
      <c r="F200" s="202">
        <v>370.44998566924619</v>
      </c>
      <c r="G200" s="202">
        <v>310.02787613953137</v>
      </c>
      <c r="H200" s="202">
        <v>340.99673142605315</v>
      </c>
      <c r="I200" s="202">
        <v>261.89452565204931</v>
      </c>
      <c r="J200" s="202">
        <v>189.52421897391804</v>
      </c>
      <c r="K200" s="202">
        <v>451.41874462596729</v>
      </c>
      <c r="L200" s="202">
        <v>108.55546001719691</v>
      </c>
      <c r="M200" s="202">
        <v>110.75114894899421</v>
      </c>
      <c r="N200" s="202">
        <v>109.62576664585552</v>
      </c>
      <c r="O200" s="202">
        <v>48.00802522212669</v>
      </c>
      <c r="P200" s="202">
        <v>60.649438710163487</v>
      </c>
      <c r="Q200" s="202">
        <v>54.170186198538325</v>
      </c>
      <c r="R200" s="202">
        <v>60.547434795070224</v>
      </c>
      <c r="S200" s="202">
        <v>50.101710238830698</v>
      </c>
      <c r="T200" s="202">
        <v>55.455580447317203</v>
      </c>
    </row>
    <row r="201" spans="1:20" s="27" customFormat="1" ht="12.75">
      <c r="D201" s="31"/>
      <c r="E201" s="7" t="s">
        <v>179</v>
      </c>
      <c r="F201" s="203">
        <v>522.32170640171228</v>
      </c>
      <c r="G201" s="203">
        <v>441.7093831563767</v>
      </c>
      <c r="H201" s="204">
        <v>483.31825893807354</v>
      </c>
      <c r="I201" s="205">
        <v>335.1327072053424</v>
      </c>
      <c r="J201" s="205">
        <v>279.51276933903796</v>
      </c>
      <c r="K201" s="204">
        <v>308.22156958811985</v>
      </c>
      <c r="L201" s="206">
        <v>187.18899919636985</v>
      </c>
      <c r="M201" s="206">
        <v>162.19661381733874</v>
      </c>
      <c r="N201" s="204">
        <v>175.09668934995372</v>
      </c>
      <c r="O201" s="203">
        <v>76.926615310101113</v>
      </c>
      <c r="P201" s="203">
        <v>77.417924587667287</v>
      </c>
      <c r="Q201" s="207">
        <v>77.164330275065353</v>
      </c>
      <c r="R201" s="205">
        <v>110.26238388626876</v>
      </c>
      <c r="S201" s="203">
        <v>84.778689229671443</v>
      </c>
      <c r="T201" s="203">
        <v>97.932359074888367</v>
      </c>
    </row>
    <row r="202" spans="1:20" s="27" customFormat="1" ht="12.75">
      <c r="D202" s="31"/>
      <c r="E202" s="10" t="s">
        <v>200</v>
      </c>
      <c r="F202" s="203">
        <v>540.20071227019662</v>
      </c>
      <c r="G202" s="203">
        <v>453.6732929991357</v>
      </c>
      <c r="H202" s="206">
        <v>498.32556461542885</v>
      </c>
      <c r="I202" s="205">
        <v>347.55340759991287</v>
      </c>
      <c r="J202" s="205">
        <v>289.13137424373377</v>
      </c>
      <c r="K202" s="206">
        <v>319.27992742806202</v>
      </c>
      <c r="L202" s="206">
        <v>192.64730467028375</v>
      </c>
      <c r="M202" s="206">
        <v>164.54191875540189</v>
      </c>
      <c r="N202" s="206">
        <v>179.04563718736682</v>
      </c>
      <c r="O202" s="203">
        <v>74.013282876639465</v>
      </c>
      <c r="P202" s="203">
        <v>74.805531547104579</v>
      </c>
      <c r="Q202" s="203">
        <v>74.39669348028977</v>
      </c>
      <c r="R202" s="205">
        <v>118.63402179364429</v>
      </c>
      <c r="S202" s="203">
        <v>89.73638720829733</v>
      </c>
      <c r="T202" s="203">
        <v>104.64894370707707</v>
      </c>
    </row>
    <row r="203" spans="1:20" s="27" customFormat="1" ht="12.75">
      <c r="D203" s="31"/>
      <c r="E203" s="11" t="s">
        <v>201</v>
      </c>
      <c r="F203" s="203">
        <v>501.82371526809771</v>
      </c>
      <c r="G203" s="203">
        <v>427.97967161651314</v>
      </c>
      <c r="H203" s="206">
        <v>466.1045664693778</v>
      </c>
      <c r="I203" s="205">
        <v>320.89257503949449</v>
      </c>
      <c r="J203" s="205">
        <v>268.4745157502818</v>
      </c>
      <c r="K203" s="206">
        <v>295.53740261251249</v>
      </c>
      <c r="L203" s="206">
        <v>180.93114022860328</v>
      </c>
      <c r="M203" s="206">
        <v>159.50515586623141</v>
      </c>
      <c r="N203" s="206">
        <v>170.56716385686533</v>
      </c>
      <c r="O203" s="203">
        <v>80.266703837933278</v>
      </c>
      <c r="P203" s="203">
        <v>80.415891251331274</v>
      </c>
      <c r="Q203" s="203">
        <v>80.338867375499035</v>
      </c>
      <c r="R203" s="205">
        <v>100.66443639067003</v>
      </c>
      <c r="S203" s="203">
        <v>79.089264614900131</v>
      </c>
      <c r="T203" s="203">
        <v>90.228296481366314</v>
      </c>
    </row>
    <row r="204" spans="1:20" s="27" customFormat="1" ht="12.75">
      <c r="A204" s="59" t="s">
        <v>381</v>
      </c>
      <c r="B204" s="59"/>
      <c r="C204" s="59"/>
      <c r="D204" s="59"/>
      <c r="E204" s="59"/>
      <c r="F204" s="59"/>
      <c r="G204" s="59"/>
      <c r="H204" s="59"/>
      <c r="I204" s="59"/>
      <c r="J204" s="59"/>
      <c r="K204" s="59"/>
      <c r="L204" s="206"/>
      <c r="M204" s="206"/>
      <c r="N204" s="206"/>
      <c r="O204" s="203"/>
      <c r="P204" s="203"/>
      <c r="Q204" s="203"/>
      <c r="R204" s="205"/>
      <c r="S204" s="203"/>
      <c r="T204" s="203"/>
    </row>
    <row r="205" spans="1:20" ht="12">
      <c r="A205" s="47" t="s">
        <v>366</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Erdmann, Julia</cp:lastModifiedBy>
  <cp:lastPrinted>2017-09-11T06:02:06Z</cp:lastPrinted>
  <dcterms:created xsi:type="dcterms:W3CDTF">2009-06-22T08:33:21Z</dcterms:created>
  <dcterms:modified xsi:type="dcterms:W3CDTF">2023-11-16T13:29:58Z</dcterms:modified>
</cp:coreProperties>
</file>